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0890" windowHeight="8025" tabRatio="799" activeTab="0"/>
  </bookViews>
  <sheets>
    <sheet name="4-Way Open" sheetId="1" r:id="rId1"/>
    <sheet name="4-Way Inter" sheetId="2" r:id="rId2"/>
    <sheet name="2-Way CF" sheetId="3" r:id="rId3"/>
    <sheet name="8-Way Open" sheetId="4" r:id="rId4"/>
    <sheet name="8-Way Inter" sheetId="5" r:id="rId5"/>
    <sheet name="16-Way" sheetId="6" r:id="rId6"/>
    <sheet name="Freeflying" sheetId="7" r:id="rId7"/>
    <sheet name="Freestyle" sheetId="8" r:id="rId8"/>
    <sheet name="10-Way Speed Stars" sheetId="9" r:id="rId9"/>
    <sheet name="Competitors' Names 2008" sheetId="10" r:id="rId10"/>
  </sheets>
  <definedNames>
    <definedName name="_xlnm.Print_Area" localSheetId="8">'10-Way Speed Stars'!$A$1:$K$22</definedName>
    <definedName name="_xlnm.Print_Area" localSheetId="5">'16-Way'!$A$1:$J$23</definedName>
    <definedName name="_xlnm.Print_Area" localSheetId="2">'2-Way CF'!$A$1:$M$22</definedName>
    <definedName name="_xlnm.Print_Area" localSheetId="1">'4-Way Inter'!$A$1:$O$21</definedName>
    <definedName name="_xlnm.Print_Area" localSheetId="0">'4-Way Open'!$A$1:$O$23</definedName>
    <definedName name="_xlnm.Print_Area" localSheetId="4">'8-Way Inter'!$A$1:$O$18</definedName>
    <definedName name="_xlnm.Print_Area" localSheetId="3">'8-Way Open'!$A$1:$O$23</definedName>
    <definedName name="_xlnm.Print_Area" localSheetId="9">'Competitors'' Names 2008'!$A$1:$D$333</definedName>
    <definedName name="_xlnm.Print_Area" localSheetId="6">'Freeflying'!$A$1:$M$22</definedName>
    <definedName name="_xlnm.Print_Area" localSheetId="7">'Freestyle'!$A$1:$N$23</definedName>
  </definedNames>
  <calcPr fullCalcOnLoad="1"/>
</workbook>
</file>

<file path=xl/sharedStrings.xml><?xml version="1.0" encoding="utf-8"?>
<sst xmlns="http://schemas.openxmlformats.org/spreadsheetml/2006/main" count="453" uniqueCount="218">
  <si>
    <t>TEAM NAME</t>
  </si>
  <si>
    <t>R1</t>
  </si>
  <si>
    <t>R3</t>
  </si>
  <si>
    <t>R4</t>
  </si>
  <si>
    <t>TOTAL</t>
  </si>
  <si>
    <t>PLACE</t>
  </si>
  <si>
    <t>TEAM NO.</t>
  </si>
  <si>
    <t>R6</t>
  </si>
  <si>
    <t>R7</t>
  </si>
  <si>
    <t>R2</t>
  </si>
  <si>
    <t>R5</t>
  </si>
  <si>
    <t>R8</t>
  </si>
  <si>
    <t>R9</t>
  </si>
  <si>
    <t>R10</t>
  </si>
  <si>
    <t>Chief Judge:</t>
  </si>
  <si>
    <t>Event Judge:</t>
  </si>
  <si>
    <t>Meet Director:</t>
  </si>
  <si>
    <t>In accordance with APF Sporting Code 14.1.11 (3)</t>
  </si>
  <si>
    <t>Gail Bradley</t>
  </si>
  <si>
    <t>Jenni Plumridge</t>
  </si>
  <si>
    <t>Jon McWilliam</t>
  </si>
  <si>
    <t>C4</t>
  </si>
  <si>
    <t>Crux</t>
  </si>
  <si>
    <t>Downward Trend</t>
  </si>
  <si>
    <t>Kaos</t>
  </si>
  <si>
    <t>AIRTITE</t>
  </si>
  <si>
    <t>Gary Nemirovsky</t>
  </si>
  <si>
    <t>Rob Tasic</t>
  </si>
  <si>
    <t>Simon Disciascio</t>
  </si>
  <si>
    <t>Jeremy Langford</t>
  </si>
  <si>
    <t>Andy Oakeley (vid)</t>
  </si>
  <si>
    <t>Craig Vaughan</t>
  </si>
  <si>
    <t>George Attard</t>
  </si>
  <si>
    <t>Alan "Mossy" Moss</t>
  </si>
  <si>
    <t>Darren Pearson (sub)</t>
  </si>
  <si>
    <t>Caitlin Collin</t>
  </si>
  <si>
    <t>Carley Young</t>
  </si>
  <si>
    <t>Nigel Johnston (vid)</t>
  </si>
  <si>
    <t>4-WAY OPEN</t>
  </si>
  <si>
    <t>4-WAY INTER</t>
  </si>
  <si>
    <t>Rebecca Bricknell</t>
  </si>
  <si>
    <t>Helen Mahony</t>
  </si>
  <si>
    <t>Calder Chernoff (vid)</t>
  </si>
  <si>
    <t>Phil McComb</t>
  </si>
  <si>
    <t>Paul Algie</t>
  </si>
  <si>
    <t>Sharyn Steele</t>
  </si>
  <si>
    <t>Craig Robinson</t>
  </si>
  <si>
    <t>8-WAY OPEN</t>
  </si>
  <si>
    <t>Time</t>
  </si>
  <si>
    <t>Michael Vaughan</t>
  </si>
  <si>
    <t>Glenn Farrell</t>
  </si>
  <si>
    <t>Greg Maskell</t>
  </si>
  <si>
    <t>Greg Hamilton</t>
  </si>
  <si>
    <t>Jesse Warren</t>
  </si>
  <si>
    <t>Steve Ivin</t>
  </si>
  <si>
    <t>Sally Jarrett (vid)</t>
  </si>
  <si>
    <t>Kyle Binning</t>
  </si>
  <si>
    <t>Grant Hassell</t>
  </si>
  <si>
    <t>Talis Steele</t>
  </si>
  <si>
    <t>Mike Williamson</t>
  </si>
  <si>
    <t>Mitch McMartin (vid)</t>
  </si>
  <si>
    <t>Darren Griggs</t>
  </si>
  <si>
    <t>Tanya Cale</t>
  </si>
  <si>
    <t>Steve Wade</t>
  </si>
  <si>
    <t>Laurence Garceau</t>
  </si>
  <si>
    <t>Sean Walsh</t>
  </si>
  <si>
    <t>Fiona McEachern</t>
  </si>
  <si>
    <t>Dave O'Flynn</t>
  </si>
  <si>
    <t>Rob Ellery (vid)</t>
  </si>
  <si>
    <t>8-WAY INTER</t>
  </si>
  <si>
    <t>Brad Trevena</t>
  </si>
  <si>
    <t>Kim Williamson</t>
  </si>
  <si>
    <t>Darren Pearson</t>
  </si>
  <si>
    <t>Travis Wood</t>
  </si>
  <si>
    <t># In</t>
  </si>
  <si>
    <t>Andrew Gellatly</t>
  </si>
  <si>
    <t>Scott Neander (vid)</t>
  </si>
  <si>
    <t>10-WAY SPEED STARS</t>
  </si>
  <si>
    <t>Andrew Barker</t>
  </si>
  <si>
    <t>Maybritt Prahl</t>
  </si>
  <si>
    <t>Stephen Wade</t>
  </si>
  <si>
    <t>Discarded</t>
  </si>
  <si>
    <t>Lindy Williams</t>
  </si>
  <si>
    <t>Earth Leakage</t>
  </si>
  <si>
    <t>Stewart Kemp</t>
  </si>
  <si>
    <t>Adam Long</t>
  </si>
  <si>
    <t>James Hensman (vid)</t>
  </si>
  <si>
    <t>COMPETITOR NAME</t>
  </si>
  <si>
    <r>
      <t>EVENT</t>
    </r>
    <r>
      <rPr>
        <b/>
        <sz val="12"/>
        <rFont val="Arial"/>
        <family val="2"/>
      </rPr>
      <t xml:space="preserve">
TEAM NUMBER</t>
    </r>
  </si>
  <si>
    <t>16-WAY</t>
  </si>
  <si>
    <t>CF 2-WAY SEQ</t>
  </si>
  <si>
    <t>Craig Bennett (vid)</t>
  </si>
  <si>
    <t>R1/F</t>
  </si>
  <si>
    <t>R3/F</t>
  </si>
  <si>
    <t>SUB-
TOTAL</t>
  </si>
  <si>
    <t>R4/F</t>
  </si>
  <si>
    <t>R6/F</t>
  </si>
  <si>
    <t>R7/F</t>
  </si>
  <si>
    <t>Internet scoring provided by:</t>
  </si>
  <si>
    <t>Andy Oakley</t>
  </si>
  <si>
    <t>AUSTRALIAN NATIONAL CHAMPIONSHIPS, PICTON 2008
10 WAY SPEED STARS</t>
  </si>
  <si>
    <t># of 10 Way Stars</t>
  </si>
  <si>
    <t>AUSTRALIAN NATIONAL CHAMPIONSHIPS, PICTON 2008   -   16 WAY</t>
  </si>
  <si>
    <t>Jon McWilliam (sub)</t>
  </si>
  <si>
    <t>CSM</t>
  </si>
  <si>
    <t>DOUBLE DAPPLE</t>
  </si>
  <si>
    <t>ELEMENT</t>
  </si>
  <si>
    <t>SNATCH FORCE</t>
  </si>
  <si>
    <t>DOWNWARD TREND</t>
  </si>
  <si>
    <t>FIERCE ALLEGIANCE</t>
  </si>
  <si>
    <t>KAOS</t>
  </si>
  <si>
    <t>SINTERED</t>
  </si>
  <si>
    <t>WEIGHT ON</t>
  </si>
  <si>
    <t>SPIN DOCTORS</t>
  </si>
  <si>
    <t>PRODIGY</t>
  </si>
  <si>
    <t>LAZY REGIME</t>
  </si>
  <si>
    <t>Matthew Berens</t>
  </si>
  <si>
    <t>Cameron Cooper</t>
  </si>
  <si>
    <t>CMA</t>
  </si>
  <si>
    <t>OOKOONONO</t>
  </si>
  <si>
    <t>Jules McConnell</t>
  </si>
  <si>
    <t>Fleur Vaughan (sub)</t>
  </si>
  <si>
    <t>Airtite</t>
  </si>
  <si>
    <t>Element</t>
  </si>
  <si>
    <t>Double Dapple</t>
  </si>
  <si>
    <t>Snatch Force</t>
  </si>
  <si>
    <t>Sintered</t>
  </si>
  <si>
    <t>Fierce Allegiance</t>
  </si>
  <si>
    <t>Weight On</t>
  </si>
  <si>
    <t>Ookoonono</t>
  </si>
  <si>
    <t>Lazy Regime</t>
  </si>
  <si>
    <t>Andy Oakeley</t>
  </si>
  <si>
    <t>Chris "Douggs" McDougall (vid)</t>
  </si>
  <si>
    <t>Bruce Hyslop</t>
  </si>
  <si>
    <t>David O'Brien (vid)</t>
  </si>
  <si>
    <t>Bill Harris</t>
  </si>
  <si>
    <t>Rob O'Connor</t>
  </si>
  <si>
    <t>Matt Stitt</t>
  </si>
  <si>
    <t>Melissa Harvie</t>
  </si>
  <si>
    <t>Barry Calver</t>
  </si>
  <si>
    <t>Stephanie Bensley</t>
  </si>
  <si>
    <t>Will Borglund</t>
  </si>
  <si>
    <t>Nicole Laurence</t>
  </si>
  <si>
    <t>David Bakkers (vid)</t>
  </si>
  <si>
    <t>Michael Collins (vid)</t>
  </si>
  <si>
    <t>Ashley Saunders</t>
  </si>
  <si>
    <t>Adele Burnett</t>
  </si>
  <si>
    <t>Peder Olsen</t>
  </si>
  <si>
    <t>Gary Traynor</t>
  </si>
  <si>
    <t>Grant Ball (vid)</t>
  </si>
  <si>
    <t>Ray Hepburn</t>
  </si>
  <si>
    <t>Daniel Willett</t>
  </si>
  <si>
    <t>Ryan Ferguson</t>
  </si>
  <si>
    <t>Chris Jones</t>
  </si>
  <si>
    <t>Paul Newbould (vid)</t>
  </si>
  <si>
    <t>Steve Findlay (vid)</t>
  </si>
  <si>
    <t>Jesse Warrren</t>
  </si>
  <si>
    <t>New Australian Record</t>
  </si>
  <si>
    <t>CRUX</t>
  </si>
  <si>
    <t>Steve Smith</t>
  </si>
  <si>
    <t>-</t>
  </si>
  <si>
    <t>Ballistic Bros</t>
  </si>
  <si>
    <t>S &amp; G</t>
  </si>
  <si>
    <t>Spin Doctors</t>
  </si>
  <si>
    <t>Bitsa</t>
  </si>
  <si>
    <t>Us</t>
  </si>
  <si>
    <t>AUSTRALIAN NATIONAL CHAMPIONSHIPS, PICTON 2008
FREEFLYING</t>
  </si>
  <si>
    <t>Prodigy</t>
  </si>
  <si>
    <t>Heavy Mess</t>
  </si>
  <si>
    <t>Blame George</t>
  </si>
  <si>
    <t>R2/CS</t>
  </si>
  <si>
    <t>R5/CS</t>
  </si>
  <si>
    <t>FREEFLYING</t>
  </si>
  <si>
    <t>EARTH LEAKAGE</t>
  </si>
  <si>
    <t>BALLISTIC BROS</t>
  </si>
  <si>
    <t>US</t>
  </si>
  <si>
    <t>AVG</t>
  </si>
  <si>
    <t>AUSTRALIAN NATIONAL CHAMPIONSHIPS, PICTON 2008
8-WAY</t>
  </si>
  <si>
    <t>AUSTRALIAN NATIONAL CHAMPIONSHIPS, PICTON 2008
8-WAY INTER</t>
  </si>
  <si>
    <t>AUSTRALIAN NATIONAL CHAMPIONSHIPS, PICTON 2008
4-WAY</t>
  </si>
  <si>
    <t>AUSTRALIAN NATIONAL CHAMPIONSHIPS, PICTON 2008
4-WAY INTER</t>
  </si>
  <si>
    <t>AUSTRALIAN NATIONAL CHAMPIONSHIPS, PICTON 2008
CANOPY FORMATION: 2-WAY SEQUENTIAL</t>
  </si>
  <si>
    <t>Adam Gale</t>
  </si>
  <si>
    <t>Cath Comyns</t>
  </si>
  <si>
    <t>Scott Hiscoe (vid)</t>
  </si>
  <si>
    <t>David Noble</t>
  </si>
  <si>
    <t>Peter Hobbs</t>
  </si>
  <si>
    <t>Stewart Kemp (vid)</t>
  </si>
  <si>
    <t>AUSTRALIAN NATIONAL CHAMPIONSHIPS, PICTON 2008
FREESTYLE - FEMALE</t>
  </si>
  <si>
    <t>w/d</t>
  </si>
  <si>
    <t>Steve Findlay</t>
  </si>
  <si>
    <t>Kate Dundas</t>
  </si>
  <si>
    <t>Jon King</t>
  </si>
  <si>
    <t>Grant Taylor</t>
  </si>
  <si>
    <t>HEAVY MESS</t>
  </si>
  <si>
    <t>Alan Moss</t>
  </si>
  <si>
    <t>Jim Smith (vid)</t>
  </si>
  <si>
    <t>Gary Trainer</t>
  </si>
  <si>
    <t>THE LOVE FROM ABOVE</t>
  </si>
  <si>
    <t>Simone Bambach</t>
  </si>
  <si>
    <t>Adrian Tarrant</t>
  </si>
  <si>
    <t>Peter Etherton</t>
  </si>
  <si>
    <t>Mark Szylmayer</t>
  </si>
  <si>
    <t>Maxime Tate</t>
  </si>
  <si>
    <t>BITSA</t>
  </si>
  <si>
    <t>Simon "Sas" Disciascio</t>
  </si>
  <si>
    <t>Nomes &amp; Dingo</t>
  </si>
  <si>
    <t>Soixante Neuf</t>
  </si>
  <si>
    <t>Powder</t>
  </si>
  <si>
    <t>FREESTYLE - FEMALE</t>
  </si>
  <si>
    <t>NOMES &amp; DINGO</t>
  </si>
  <si>
    <t>Naomi Adam</t>
  </si>
  <si>
    <t>POWDER</t>
  </si>
  <si>
    <t>Adam Long (vid)</t>
  </si>
  <si>
    <t>Mark McColgan (vid)</t>
  </si>
  <si>
    <t>SOIXANTE NEUF</t>
  </si>
  <si>
    <t>Jackie Trevor</t>
  </si>
  <si>
    <t>Paul Ockenden (vid)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</si>
</sst>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4">
    <font>
      <sz val="10"/>
      <name val="Arial"/>
      <family val="0"/>
    </font>
    <font>
      <b/>
      <sz val="2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medium"/>
      <top style="thin"/>
      <bottom style="double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 style="medium"/>
    </border>
    <border>
      <left>
        <color indexed="63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medium"/>
      <right style="medium"/>
      <top style="medium"/>
      <bottom style="thin">
        <color indexed="22"/>
      </bottom>
    </border>
    <border>
      <left style="thin">
        <color indexed="22"/>
      </left>
      <right>
        <color indexed="63"/>
      </right>
      <top style="medium"/>
      <bottom style="thin">
        <color indexed="22"/>
      </bottom>
    </border>
    <border>
      <left>
        <color indexed="63"/>
      </left>
      <right style="medium"/>
      <top style="medium"/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medium"/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>
        <color indexed="22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22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7" xfId="0" applyFont="1" applyBorder="1" applyAlignment="1">
      <alignment/>
    </xf>
    <xf numFmtId="0" fontId="0" fillId="0" borderId="7" xfId="0" applyBorder="1" applyAlignment="1">
      <alignment/>
    </xf>
    <xf numFmtId="0" fontId="2" fillId="0" borderId="0" xfId="0" applyFont="1" applyAlignment="1">
      <alignment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6" fillId="24" borderId="7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6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0" fontId="6" fillId="24" borderId="7" xfId="0" applyFont="1" applyFill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7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6" fillId="1" borderId="7" xfId="0" applyFont="1" applyFill="1" applyBorder="1" applyAlignment="1">
      <alignment horizontal="center"/>
    </xf>
    <xf numFmtId="0" fontId="6" fillId="1" borderId="7" xfId="0" applyFont="1" applyFill="1" applyBorder="1" applyAlignment="1">
      <alignment horizontal="left"/>
    </xf>
    <xf numFmtId="1" fontId="6" fillId="1" borderId="7" xfId="0" applyNumberFormat="1" applyFont="1" applyFill="1" applyBorder="1" applyAlignment="1">
      <alignment horizontal="center"/>
    </xf>
    <xf numFmtId="1" fontId="5" fillId="1" borderId="7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1" borderId="7" xfId="0" applyFont="1" applyFill="1" applyBorder="1" applyAlignment="1">
      <alignment horizontal="center"/>
    </xf>
    <xf numFmtId="0" fontId="0" fillId="1" borderId="7" xfId="0" applyFont="1" applyFill="1" applyBorder="1" applyAlignment="1">
      <alignment horizontal="left"/>
    </xf>
    <xf numFmtId="1" fontId="0" fillId="1" borderId="7" xfId="0" applyNumberFormat="1" applyFont="1" applyFill="1" applyBorder="1" applyAlignment="1">
      <alignment horizontal="center"/>
    </xf>
    <xf numFmtId="1" fontId="2" fillId="1" borderId="7" xfId="0" applyNumberFormat="1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6" fillId="24" borderId="12" xfId="0" applyFont="1" applyFill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7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5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0" fillId="0" borderId="0" xfId="0" applyFill="1" applyAlignment="1">
      <alignment/>
    </xf>
    <xf numFmtId="0" fontId="6" fillId="0" borderId="15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6" fillId="0" borderId="7" xfId="0" applyNumberFormat="1" applyFont="1" applyFill="1" applyBorder="1" applyAlignment="1">
      <alignment horizontal="center"/>
    </xf>
    <xf numFmtId="0" fontId="5" fillId="25" borderId="0" xfId="0" applyFont="1" applyFill="1" applyAlignment="1">
      <alignment/>
    </xf>
    <xf numFmtId="0" fontId="5" fillId="25" borderId="7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left"/>
    </xf>
    <xf numFmtId="0" fontId="5" fillId="0" borderId="0" xfId="0" applyFont="1" applyAlignment="1">
      <alignment/>
    </xf>
    <xf numFmtId="0" fontId="5" fillId="20" borderId="7" xfId="0" applyFont="1" applyFill="1" applyBorder="1" applyAlignment="1">
      <alignment horizontal="left"/>
    </xf>
    <xf numFmtId="0" fontId="10" fillId="26" borderId="0" xfId="0" applyNumberFormat="1" applyFont="1" applyFill="1" applyAlignment="1">
      <alignment horizontal="center" wrapText="1"/>
    </xf>
    <xf numFmtId="0" fontId="9" fillId="25" borderId="0" xfId="0" applyNumberFormat="1" applyFont="1" applyFill="1" applyAlignment="1">
      <alignment horizontal="center" wrapText="1"/>
    </xf>
    <xf numFmtId="0" fontId="5" fillId="26" borderId="7" xfId="0" applyFont="1" applyFill="1" applyBorder="1" applyAlignment="1">
      <alignment horizontal="left"/>
    </xf>
    <xf numFmtId="0" fontId="5" fillId="26" borderId="0" xfId="0" applyFont="1" applyFill="1" applyAlignment="1">
      <alignment/>
    </xf>
    <xf numFmtId="0" fontId="6" fillId="20" borderId="0" xfId="0" applyFont="1" applyFill="1" applyAlignment="1">
      <alignment/>
    </xf>
    <xf numFmtId="0" fontId="10" fillId="25" borderId="0" xfId="0" applyNumberFormat="1" applyFont="1" applyFill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20" borderId="0" xfId="0" applyNumberFormat="1" applyFont="1" applyFill="1" applyAlignment="1">
      <alignment horizontal="center"/>
    </xf>
    <xf numFmtId="0" fontId="5" fillId="25" borderId="0" xfId="0" applyNumberFormat="1" applyFont="1" applyFill="1" applyAlignment="1">
      <alignment horizontal="center"/>
    </xf>
    <xf numFmtId="0" fontId="6" fillId="25" borderId="0" xfId="0" applyFont="1" applyFill="1" applyAlignment="1">
      <alignment/>
    </xf>
    <xf numFmtId="0" fontId="5" fillId="25" borderId="0" xfId="0" applyFont="1" applyFill="1" applyAlignment="1">
      <alignment horizontal="left"/>
    </xf>
    <xf numFmtId="0" fontId="6" fillId="0" borderId="0" xfId="0" applyFont="1" applyFill="1" applyAlignment="1">
      <alignment/>
    </xf>
    <xf numFmtId="172" fontId="6" fillId="0" borderId="12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6" xfId="0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5" fillId="24" borderId="7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1" fontId="6" fillId="0" borderId="14" xfId="0" applyNumberFormat="1" applyFont="1" applyFill="1" applyBorder="1" applyAlignment="1">
      <alignment horizontal="center"/>
    </xf>
    <xf numFmtId="1" fontId="6" fillId="0" borderId="17" xfId="0" applyNumberFormat="1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31" fillId="26" borderId="18" xfId="0" applyFont="1" applyFill="1" applyBorder="1" applyAlignment="1">
      <alignment/>
    </xf>
    <xf numFmtId="1" fontId="6" fillId="27" borderId="19" xfId="0" applyNumberFormat="1" applyFont="1" applyFill="1" applyBorder="1" applyAlignment="1">
      <alignment horizontal="center"/>
    </xf>
    <xf numFmtId="0" fontId="7" fillId="27" borderId="19" xfId="0" applyFont="1" applyFill="1" applyBorder="1" applyAlignment="1">
      <alignment horizontal="left"/>
    </xf>
    <xf numFmtId="0" fontId="6" fillId="24" borderId="16" xfId="0" applyFont="1" applyFill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72" fontId="6" fillId="0" borderId="21" xfId="0" applyNumberFormat="1" applyFont="1" applyBorder="1" applyAlignment="1">
      <alignment horizontal="center"/>
    </xf>
    <xf numFmtId="172" fontId="6" fillId="0" borderId="22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" fontId="6" fillId="0" borderId="23" xfId="42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1" fontId="6" fillId="0" borderId="25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1" fontId="6" fillId="0" borderId="27" xfId="0" applyNumberFormat="1" applyFont="1" applyBorder="1" applyAlignment="1">
      <alignment horizontal="center"/>
    </xf>
    <xf numFmtId="1" fontId="6" fillId="0" borderId="24" xfId="0" applyNumberFormat="1" applyFont="1" applyBorder="1" applyAlignment="1">
      <alignment horizontal="center"/>
    </xf>
    <xf numFmtId="1" fontId="5" fillId="0" borderId="26" xfId="0" applyNumberFormat="1" applyFont="1" applyBorder="1" applyAlignment="1">
      <alignment horizontal="center"/>
    </xf>
    <xf numFmtId="172" fontId="5" fillId="0" borderId="28" xfId="0" applyNumberFormat="1" applyFont="1" applyBorder="1" applyAlignment="1">
      <alignment horizontal="center"/>
    </xf>
    <xf numFmtId="172" fontId="6" fillId="0" borderId="29" xfId="0" applyNumberFormat="1" applyFont="1" applyBorder="1" applyAlignment="1">
      <alignment horizontal="center"/>
    </xf>
    <xf numFmtId="172" fontId="6" fillId="0" borderId="30" xfId="0" applyNumberFormat="1" applyFont="1" applyBorder="1" applyAlignment="1">
      <alignment horizontal="center"/>
    </xf>
    <xf numFmtId="1" fontId="6" fillId="0" borderId="21" xfId="0" applyNumberFormat="1" applyFont="1" applyBorder="1" applyAlignment="1">
      <alignment horizontal="center"/>
    </xf>
    <xf numFmtId="1" fontId="6" fillId="0" borderId="22" xfId="0" applyNumberFormat="1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26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2" fillId="0" borderId="0" xfId="0" applyFont="1" applyFill="1" applyAlignment="1">
      <alignment/>
    </xf>
    <xf numFmtId="0" fontId="0" fillId="0" borderId="7" xfId="0" applyFill="1" applyBorder="1" applyAlignment="1">
      <alignment/>
    </xf>
    <xf numFmtId="0" fontId="0" fillId="24" borderId="0" xfId="0" applyFill="1" applyBorder="1" applyAlignment="1">
      <alignment/>
    </xf>
    <xf numFmtId="0" fontId="5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Border="1" applyAlignment="1">
      <alignment/>
    </xf>
    <xf numFmtId="172" fontId="0" fillId="24" borderId="0" xfId="0" applyNumberFormat="1" applyFill="1" applyAlignment="1">
      <alignment/>
    </xf>
    <xf numFmtId="0" fontId="2" fillId="24" borderId="0" xfId="0" applyFont="1" applyFill="1" applyAlignment="1">
      <alignment/>
    </xf>
    <xf numFmtId="0" fontId="0" fillId="0" borderId="16" xfId="0" applyFill="1" applyBorder="1" applyAlignment="1">
      <alignment/>
    </xf>
    <xf numFmtId="0" fontId="6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left"/>
    </xf>
    <xf numFmtId="0" fontId="6" fillId="24" borderId="32" xfId="0" applyFont="1" applyFill="1" applyBorder="1" applyAlignment="1">
      <alignment horizontal="center"/>
    </xf>
    <xf numFmtId="0" fontId="6" fillId="24" borderId="15" xfId="0" applyFont="1" applyFill="1" applyBorder="1" applyAlignment="1">
      <alignment horizontal="center"/>
    </xf>
    <xf numFmtId="0" fontId="6" fillId="24" borderId="21" xfId="0" applyFont="1" applyFill="1" applyBorder="1" applyAlignment="1">
      <alignment horizontal="center"/>
    </xf>
    <xf numFmtId="0" fontId="6" fillId="24" borderId="21" xfId="0" applyFont="1" applyFill="1" applyBorder="1" applyAlignment="1">
      <alignment horizontal="left"/>
    </xf>
    <xf numFmtId="0" fontId="6" fillId="24" borderId="33" xfId="0" applyFont="1" applyFill="1" applyBorder="1" applyAlignment="1">
      <alignment horizontal="center"/>
    </xf>
    <xf numFmtId="0" fontId="6" fillId="24" borderId="22" xfId="0" applyFont="1" applyFill="1" applyBorder="1" applyAlignment="1">
      <alignment horizontal="center"/>
    </xf>
    <xf numFmtId="0" fontId="6" fillId="24" borderId="34" xfId="0" applyFont="1" applyFill="1" applyBorder="1" applyAlignment="1">
      <alignment horizontal="center"/>
    </xf>
    <xf numFmtId="0" fontId="6" fillId="24" borderId="20" xfId="0" applyFont="1" applyFill="1" applyBorder="1" applyAlignment="1">
      <alignment horizontal="center"/>
    </xf>
    <xf numFmtId="0" fontId="6" fillId="24" borderId="23" xfId="0" applyFont="1" applyFill="1" applyBorder="1" applyAlignment="1">
      <alignment horizontal="center"/>
    </xf>
    <xf numFmtId="0" fontId="5" fillId="24" borderId="21" xfId="0" applyFont="1" applyFill="1" applyBorder="1" applyAlignment="1">
      <alignment horizontal="center"/>
    </xf>
    <xf numFmtId="0" fontId="6" fillId="24" borderId="35" xfId="0" applyFont="1" applyFill="1" applyBorder="1" applyAlignment="1">
      <alignment horizontal="center"/>
    </xf>
    <xf numFmtId="0" fontId="6" fillId="24" borderId="35" xfId="0" applyFont="1" applyFill="1" applyBorder="1" applyAlignment="1">
      <alignment horizontal="left"/>
    </xf>
    <xf numFmtId="0" fontId="6" fillId="24" borderId="36" xfId="0" applyFont="1" applyFill="1" applyBorder="1" applyAlignment="1">
      <alignment horizontal="center"/>
    </xf>
    <xf numFmtId="0" fontId="5" fillId="24" borderId="35" xfId="0" applyFont="1" applyFill="1" applyBorder="1" applyAlignment="1">
      <alignment horizontal="center"/>
    </xf>
    <xf numFmtId="172" fontId="6" fillId="0" borderId="35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/>
    </xf>
    <xf numFmtId="1" fontId="6" fillId="0" borderId="41" xfId="0" applyNumberFormat="1" applyFont="1" applyFill="1" applyBorder="1" applyAlignment="1">
      <alignment horizontal="center"/>
    </xf>
    <xf numFmtId="0" fontId="30" fillId="26" borderId="42" xfId="0" applyFont="1" applyFill="1" applyBorder="1" applyAlignment="1">
      <alignment horizontal="center"/>
    </xf>
    <xf numFmtId="1" fontId="6" fillId="0" borderId="24" xfId="0" applyNumberFormat="1" applyFont="1" applyFill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30" fillId="26" borderId="45" xfId="0" applyFont="1" applyFill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1" fontId="6" fillId="0" borderId="48" xfId="0" applyNumberFormat="1" applyFont="1" applyFill="1" applyBorder="1" applyAlignment="1">
      <alignment horizontal="center"/>
    </xf>
    <xf numFmtId="1" fontId="6" fillId="0" borderId="32" xfId="0" applyNumberFormat="1" applyFont="1" applyBorder="1" applyAlignment="1">
      <alignment horizontal="center"/>
    </xf>
    <xf numFmtId="1" fontId="5" fillId="0" borderId="35" xfId="0" applyNumberFormat="1" applyFont="1" applyBorder="1" applyAlignment="1">
      <alignment horizontal="center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1" fontId="7" fillId="24" borderId="0" xfId="0" applyNumberFormat="1" applyFont="1" applyFill="1" applyBorder="1" applyAlignment="1">
      <alignment horizontal="center"/>
    </xf>
    <xf numFmtId="1" fontId="6" fillId="24" borderId="0" xfId="0" applyNumberFormat="1" applyFont="1" applyFill="1" applyBorder="1" applyAlignment="1">
      <alignment horizontal="center"/>
    </xf>
    <xf numFmtId="1" fontId="5" fillId="24" borderId="0" xfId="0" applyNumberFormat="1" applyFont="1" applyFill="1" applyBorder="1" applyAlignment="1">
      <alignment horizontal="center"/>
    </xf>
    <xf numFmtId="0" fontId="8" fillId="24" borderId="0" xfId="0" applyFont="1" applyFill="1" applyBorder="1" applyAlignment="1">
      <alignment/>
    </xf>
    <xf numFmtId="0" fontId="30" fillId="24" borderId="0" xfId="0" applyFont="1" applyFill="1" applyBorder="1" applyAlignment="1">
      <alignment horizontal="center"/>
    </xf>
    <xf numFmtId="172" fontId="6" fillId="24" borderId="0" xfId="0" applyNumberFormat="1" applyFont="1" applyFill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35" xfId="0" applyFont="1" applyBorder="1" applyAlignment="1">
      <alignment horizontal="center"/>
    </xf>
    <xf numFmtId="0" fontId="6" fillId="0" borderId="35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0" fillId="24" borderId="0" xfId="0" applyFill="1" applyBorder="1" applyAlignment="1">
      <alignment horizontal="left"/>
    </xf>
    <xf numFmtId="0" fontId="5" fillId="24" borderId="0" xfId="0" applyFont="1" applyFill="1" applyBorder="1" applyAlignment="1">
      <alignment horizontal="center"/>
    </xf>
    <xf numFmtId="172" fontId="6" fillId="0" borderId="24" xfId="0" applyNumberFormat="1" applyFont="1" applyBorder="1" applyAlignment="1">
      <alignment horizontal="center"/>
    </xf>
    <xf numFmtId="172" fontId="5" fillId="20" borderId="21" xfId="0" applyNumberFormat="1" applyFont="1" applyFill="1" applyBorder="1" applyAlignment="1">
      <alignment horizontal="center"/>
    </xf>
    <xf numFmtId="172" fontId="5" fillId="20" borderId="22" xfId="0" applyNumberFormat="1" applyFont="1" applyFill="1" applyBorder="1" applyAlignment="1">
      <alignment horizontal="center"/>
    </xf>
    <xf numFmtId="0" fontId="6" fillId="0" borderId="43" xfId="0" applyFont="1" applyBorder="1" applyAlignment="1">
      <alignment horizontal="left"/>
    </xf>
    <xf numFmtId="0" fontId="6" fillId="0" borderId="44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172" fontId="6" fillId="0" borderId="17" xfId="0" applyNumberFormat="1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172" fontId="5" fillId="20" borderId="35" xfId="0" applyNumberFormat="1" applyFont="1" applyFill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2" fillId="0" borderId="4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/>
    </xf>
    <xf numFmtId="0" fontId="2" fillId="20" borderId="19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172" fontId="6" fillId="0" borderId="51" xfId="0" applyNumberFormat="1" applyFont="1" applyBorder="1" applyAlignment="1">
      <alignment horizontal="center"/>
    </xf>
    <xf numFmtId="172" fontId="6" fillId="0" borderId="11" xfId="0" applyNumberFormat="1" applyFont="1" applyBorder="1" applyAlignment="1">
      <alignment horizontal="center"/>
    </xf>
    <xf numFmtId="172" fontId="6" fillId="0" borderId="52" xfId="0" applyNumberFormat="1" applyFont="1" applyBorder="1" applyAlignment="1">
      <alignment horizontal="center"/>
    </xf>
    <xf numFmtId="0" fontId="2" fillId="20" borderId="19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0" fontId="6" fillId="24" borderId="22" xfId="0" applyFont="1" applyFill="1" applyBorder="1" applyAlignment="1">
      <alignment horizontal="left"/>
    </xf>
    <xf numFmtId="0" fontId="5" fillId="0" borderId="49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24" borderId="0" xfId="0" applyFont="1" applyFill="1" applyBorder="1" applyAlignment="1">
      <alignment/>
    </xf>
    <xf numFmtId="0" fontId="2" fillId="24" borderId="0" xfId="0" applyFont="1" applyFill="1" applyBorder="1" applyAlignment="1">
      <alignment horizontal="center" vertical="center" wrapText="1"/>
    </xf>
    <xf numFmtId="172" fontId="5" fillId="0" borderId="35" xfId="0" applyNumberFormat="1" applyFont="1" applyBorder="1" applyAlignment="1">
      <alignment horizontal="center"/>
    </xf>
    <xf numFmtId="172" fontId="6" fillId="0" borderId="53" xfId="0" applyNumberFormat="1" applyFont="1" applyBorder="1" applyAlignment="1">
      <alignment horizontal="center"/>
    </xf>
    <xf numFmtId="0" fontId="32" fillId="24" borderId="49" xfId="0" applyNumberFormat="1" applyFont="1" applyFill="1" applyBorder="1" applyAlignment="1">
      <alignment horizontal="center" vertical="center" wrapText="1"/>
    </xf>
    <xf numFmtId="0" fontId="32" fillId="24" borderId="54" xfId="0" applyFont="1" applyFill="1" applyBorder="1" applyAlignment="1">
      <alignment/>
    </xf>
    <xf numFmtId="0" fontId="33" fillId="0" borderId="55" xfId="0" applyFont="1" applyBorder="1" applyAlignment="1">
      <alignment/>
    </xf>
    <xf numFmtId="0" fontId="32" fillId="0" borderId="49" xfId="0" applyNumberFormat="1" applyFont="1" applyBorder="1" applyAlignment="1">
      <alignment horizontal="center" vertical="center" wrapText="1"/>
    </xf>
    <xf numFmtId="0" fontId="32" fillId="0" borderId="54" xfId="0" applyFont="1" applyBorder="1" applyAlignment="1">
      <alignment/>
    </xf>
    <xf numFmtId="0" fontId="0" fillId="0" borderId="55" xfId="0" applyBorder="1" applyAlignment="1">
      <alignment/>
    </xf>
    <xf numFmtId="0" fontId="33" fillId="0" borderId="54" xfId="0" applyFont="1" applyBorder="1" applyAlignment="1">
      <alignment/>
    </xf>
    <xf numFmtId="0" fontId="32" fillId="0" borderId="56" xfId="0" applyNumberFormat="1" applyFont="1" applyBorder="1" applyAlignment="1">
      <alignment horizontal="center" vertical="center" wrapText="1"/>
    </xf>
    <xf numFmtId="0" fontId="33" fillId="0" borderId="57" xfId="0" applyFont="1" applyBorder="1" applyAlignment="1">
      <alignment horizontal="center" wrapText="1"/>
    </xf>
    <xf numFmtId="0" fontId="0" fillId="0" borderId="58" xfId="0" applyBorder="1" applyAlignment="1">
      <alignment wrapText="1"/>
    </xf>
    <xf numFmtId="0" fontId="33" fillId="0" borderId="54" xfId="0" applyFont="1" applyBorder="1" applyAlignment="1">
      <alignment horizontal="center"/>
    </xf>
    <xf numFmtId="0" fontId="3" fillId="0" borderId="15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56" xfId="0" applyNumberFormat="1" applyFont="1" applyBorder="1" applyAlignment="1">
      <alignment horizontal="center" vertical="center" wrapText="1"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2" fillId="0" borderId="57" xfId="0" applyFont="1" applyBorder="1" applyAlignment="1">
      <alignment/>
    </xf>
    <xf numFmtId="0" fontId="3" fillId="0" borderId="7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6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0.57421875" style="0" bestFit="1" customWidth="1"/>
    <col min="2" max="2" width="28.00390625" style="2" customWidth="1"/>
    <col min="3" max="5" width="7.7109375" style="0" customWidth="1"/>
    <col min="6" max="6" width="7.7109375" style="3" customWidth="1"/>
    <col min="7" max="12" width="7.7109375" style="0" customWidth="1"/>
    <col min="13" max="13" width="8.8515625" style="3" customWidth="1"/>
    <col min="14" max="14" width="9.421875" style="0" customWidth="1"/>
    <col min="15" max="15" width="8.140625" style="0" customWidth="1"/>
  </cols>
  <sheetData>
    <row r="1" spans="1:16" s="1" customFormat="1" ht="56.25" customHeight="1" thickBot="1">
      <c r="A1" s="224" t="s">
        <v>179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6"/>
      <c r="P1" s="40"/>
    </row>
    <row r="2" spans="1:16" s="151" customFormat="1" ht="31.5" customHeight="1" thickBot="1">
      <c r="A2" s="152" t="s">
        <v>6</v>
      </c>
      <c r="B2" s="153" t="s">
        <v>0</v>
      </c>
      <c r="C2" s="154" t="s">
        <v>1</v>
      </c>
      <c r="D2" s="155" t="s">
        <v>9</v>
      </c>
      <c r="E2" s="155" t="s">
        <v>2</v>
      </c>
      <c r="F2" s="156" t="s">
        <v>3</v>
      </c>
      <c r="G2" s="155" t="s">
        <v>10</v>
      </c>
      <c r="H2" s="155" t="s">
        <v>7</v>
      </c>
      <c r="I2" s="155" t="s">
        <v>8</v>
      </c>
      <c r="J2" s="156" t="s">
        <v>11</v>
      </c>
      <c r="K2" s="156" t="s">
        <v>12</v>
      </c>
      <c r="L2" s="157" t="s">
        <v>13</v>
      </c>
      <c r="M2" s="158" t="s">
        <v>4</v>
      </c>
      <c r="N2" s="159" t="s">
        <v>5</v>
      </c>
      <c r="O2" s="152" t="s">
        <v>176</v>
      </c>
      <c r="P2" s="150"/>
    </row>
    <row r="3" spans="1:16" s="4" customFormat="1" ht="15.75" customHeight="1">
      <c r="A3" s="103">
        <v>403</v>
      </c>
      <c r="B3" s="113" t="s">
        <v>122</v>
      </c>
      <c r="C3" s="112">
        <v>15</v>
      </c>
      <c r="D3" s="102">
        <v>20</v>
      </c>
      <c r="E3" s="102">
        <v>17</v>
      </c>
      <c r="F3" s="102">
        <v>20</v>
      </c>
      <c r="G3" s="102">
        <v>18</v>
      </c>
      <c r="H3" s="102">
        <v>15</v>
      </c>
      <c r="I3" s="102">
        <v>13</v>
      </c>
      <c r="J3" s="102">
        <v>13</v>
      </c>
      <c r="K3" s="102">
        <v>22</v>
      </c>
      <c r="L3" s="104">
        <v>17</v>
      </c>
      <c r="M3" s="106">
        <f aca="true" t="shared" si="0" ref="M3:M9">+SUM(C3:L3)</f>
        <v>170</v>
      </c>
      <c r="N3" s="106">
        <v>1</v>
      </c>
      <c r="O3" s="107">
        <f aca="true" t="shared" si="1" ref="O3:O8">M3/10</f>
        <v>17</v>
      </c>
      <c r="P3" s="33"/>
    </row>
    <row r="4" spans="1:16" s="4" customFormat="1" ht="15.75" customHeight="1">
      <c r="A4" s="100">
        <v>402</v>
      </c>
      <c r="B4" s="114" t="s">
        <v>21</v>
      </c>
      <c r="C4" s="33">
        <v>17</v>
      </c>
      <c r="D4" s="12">
        <v>18</v>
      </c>
      <c r="E4" s="12">
        <v>14</v>
      </c>
      <c r="F4" s="12">
        <v>20</v>
      </c>
      <c r="G4" s="12">
        <v>17</v>
      </c>
      <c r="H4" s="12">
        <v>12</v>
      </c>
      <c r="I4" s="12">
        <v>13</v>
      </c>
      <c r="J4" s="12">
        <v>16</v>
      </c>
      <c r="K4" s="12">
        <v>20</v>
      </c>
      <c r="L4" s="95">
        <v>16</v>
      </c>
      <c r="M4" s="97">
        <f t="shared" si="0"/>
        <v>163</v>
      </c>
      <c r="N4" s="110">
        <v>2</v>
      </c>
      <c r="O4" s="108">
        <f t="shared" si="1"/>
        <v>16.3</v>
      </c>
      <c r="P4" s="33"/>
    </row>
    <row r="5" spans="1:16" s="4" customFormat="1" ht="15.75" customHeight="1">
      <c r="A5" s="100">
        <v>406</v>
      </c>
      <c r="B5" s="114" t="s">
        <v>125</v>
      </c>
      <c r="C5" s="33">
        <v>14</v>
      </c>
      <c r="D5" s="12">
        <v>18</v>
      </c>
      <c r="E5" s="12">
        <v>14</v>
      </c>
      <c r="F5" s="12">
        <v>19</v>
      </c>
      <c r="G5" s="12">
        <v>17</v>
      </c>
      <c r="H5" s="12">
        <v>10</v>
      </c>
      <c r="I5" s="12">
        <v>13</v>
      </c>
      <c r="J5" s="12">
        <v>12</v>
      </c>
      <c r="K5" s="12">
        <v>21</v>
      </c>
      <c r="L5" s="95">
        <v>14</v>
      </c>
      <c r="M5" s="97">
        <f t="shared" si="0"/>
        <v>152</v>
      </c>
      <c r="N5" s="110">
        <v>3</v>
      </c>
      <c r="O5" s="108">
        <f t="shared" si="1"/>
        <v>15.2</v>
      </c>
      <c r="P5" s="33"/>
    </row>
    <row r="6" spans="1:16" s="4" customFormat="1" ht="15.75" customHeight="1">
      <c r="A6" s="100">
        <v>405</v>
      </c>
      <c r="B6" s="114" t="s">
        <v>22</v>
      </c>
      <c r="C6" s="33">
        <v>12</v>
      </c>
      <c r="D6" s="12">
        <v>18</v>
      </c>
      <c r="E6" s="12">
        <v>16</v>
      </c>
      <c r="F6" s="12">
        <v>16</v>
      </c>
      <c r="G6" s="12">
        <v>13</v>
      </c>
      <c r="H6" s="12">
        <v>13</v>
      </c>
      <c r="I6" s="12">
        <v>13</v>
      </c>
      <c r="J6" s="12">
        <v>13</v>
      </c>
      <c r="K6" s="12">
        <v>17</v>
      </c>
      <c r="L6" s="95">
        <v>12</v>
      </c>
      <c r="M6" s="97">
        <f t="shared" si="0"/>
        <v>143</v>
      </c>
      <c r="N6" s="110">
        <v>4</v>
      </c>
      <c r="O6" s="108">
        <f t="shared" si="1"/>
        <v>14.3</v>
      </c>
      <c r="P6" s="33"/>
    </row>
    <row r="7" spans="1:16" s="4" customFormat="1" ht="15.75" customHeight="1">
      <c r="A7" s="100">
        <v>401</v>
      </c>
      <c r="B7" s="114" t="s">
        <v>123</v>
      </c>
      <c r="C7" s="33">
        <v>10</v>
      </c>
      <c r="D7" s="12">
        <v>11</v>
      </c>
      <c r="E7" s="12">
        <v>12</v>
      </c>
      <c r="F7" s="12">
        <v>13</v>
      </c>
      <c r="G7" s="12">
        <v>12</v>
      </c>
      <c r="H7" s="12">
        <v>9</v>
      </c>
      <c r="I7" s="12">
        <v>9</v>
      </c>
      <c r="J7" s="12">
        <v>10</v>
      </c>
      <c r="K7" s="12">
        <v>16</v>
      </c>
      <c r="L7" s="95">
        <v>13</v>
      </c>
      <c r="M7" s="97">
        <f t="shared" si="0"/>
        <v>115</v>
      </c>
      <c r="N7" s="110">
        <v>5</v>
      </c>
      <c r="O7" s="108">
        <f t="shared" si="1"/>
        <v>11.5</v>
      </c>
      <c r="P7" s="33"/>
    </row>
    <row r="8" spans="1:16" s="4" customFormat="1" ht="15.75" customHeight="1">
      <c r="A8" s="100">
        <v>404</v>
      </c>
      <c r="B8" s="114" t="s">
        <v>124</v>
      </c>
      <c r="C8" s="33">
        <v>9</v>
      </c>
      <c r="D8" s="12">
        <v>11</v>
      </c>
      <c r="E8" s="12">
        <v>10</v>
      </c>
      <c r="F8" s="12">
        <v>12</v>
      </c>
      <c r="G8" s="12">
        <v>8</v>
      </c>
      <c r="H8" s="12">
        <v>9</v>
      </c>
      <c r="I8" s="12">
        <v>4</v>
      </c>
      <c r="J8" s="12">
        <v>10</v>
      </c>
      <c r="K8" s="12">
        <v>13</v>
      </c>
      <c r="L8" s="95">
        <v>12</v>
      </c>
      <c r="M8" s="97">
        <f t="shared" si="0"/>
        <v>98</v>
      </c>
      <c r="N8" s="110">
        <v>6</v>
      </c>
      <c r="O8" s="108">
        <f t="shared" si="1"/>
        <v>9.8</v>
      </c>
      <c r="P8" s="33"/>
    </row>
    <row r="9" spans="1:16" s="25" customFormat="1" ht="15.75" customHeight="1" thickBot="1">
      <c r="A9" s="101">
        <v>407</v>
      </c>
      <c r="B9" s="115" t="s">
        <v>104</v>
      </c>
      <c r="C9" s="99">
        <v>8</v>
      </c>
      <c r="D9" s="92">
        <v>9</v>
      </c>
      <c r="E9" s="92">
        <v>11</v>
      </c>
      <c r="F9" s="92">
        <v>10</v>
      </c>
      <c r="G9" s="92">
        <v>10</v>
      </c>
      <c r="H9" s="92">
        <v>8</v>
      </c>
      <c r="I9" s="92">
        <v>5</v>
      </c>
      <c r="J9" s="92">
        <v>9</v>
      </c>
      <c r="K9" s="92">
        <v>12</v>
      </c>
      <c r="L9" s="96" t="s">
        <v>160</v>
      </c>
      <c r="M9" s="98">
        <f t="shared" si="0"/>
        <v>82</v>
      </c>
      <c r="N9" s="111">
        <v>7</v>
      </c>
      <c r="O9" s="109">
        <f>M9/9</f>
        <v>9.11111111111111</v>
      </c>
      <c r="P9" s="34"/>
    </row>
    <row r="10" spans="1:40" ht="16.5" customHeight="1">
      <c r="A10" s="118"/>
      <c r="B10" s="119"/>
      <c r="C10" s="120"/>
      <c r="D10" s="118"/>
      <c r="E10" s="118"/>
      <c r="F10" s="118"/>
      <c r="G10" s="118"/>
      <c r="H10" s="118"/>
      <c r="I10" s="121"/>
      <c r="J10" s="122"/>
      <c r="K10" s="122"/>
      <c r="L10" s="122"/>
      <c r="M10" s="122"/>
      <c r="N10" s="123"/>
      <c r="O10" s="124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</row>
    <row r="11" spans="1:40" ht="16.5" customHeight="1">
      <c r="A11" s="118"/>
      <c r="B11" s="120" t="s">
        <v>14</v>
      </c>
      <c r="C11" s="120" t="s">
        <v>18</v>
      </c>
      <c r="D11" s="120"/>
      <c r="E11" s="120"/>
      <c r="F11" s="118"/>
      <c r="G11" s="118"/>
      <c r="H11" s="118"/>
      <c r="I11" s="121"/>
      <c r="J11" s="122"/>
      <c r="K11" s="122"/>
      <c r="L11" s="122"/>
      <c r="M11" s="122"/>
      <c r="N11" s="118"/>
      <c r="O11" s="122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</row>
    <row r="12" spans="1:40" ht="16.5" customHeight="1">
      <c r="A12" s="118"/>
      <c r="B12" s="120"/>
      <c r="C12" s="120"/>
      <c r="D12" s="120"/>
      <c r="E12" s="120"/>
      <c r="F12" s="118"/>
      <c r="G12" s="118"/>
      <c r="H12" s="118"/>
      <c r="I12" s="121"/>
      <c r="J12" s="122"/>
      <c r="K12" s="122"/>
      <c r="L12" s="122"/>
      <c r="M12" s="122"/>
      <c r="N12" s="118"/>
      <c r="O12" s="122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</row>
    <row r="13" spans="1:40" ht="16.5" customHeight="1">
      <c r="A13" s="118"/>
      <c r="B13" s="120" t="s">
        <v>15</v>
      </c>
      <c r="C13" s="120" t="s">
        <v>19</v>
      </c>
      <c r="D13" s="120"/>
      <c r="E13" s="120"/>
      <c r="F13" s="118"/>
      <c r="G13" s="118"/>
      <c r="H13" s="118"/>
      <c r="I13" s="121"/>
      <c r="J13" s="122"/>
      <c r="K13" s="122"/>
      <c r="L13" s="122"/>
      <c r="M13" s="122"/>
      <c r="N13" s="118"/>
      <c r="O13" s="122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</row>
    <row r="14" spans="1:40" ht="16.5" customHeight="1">
      <c r="A14" s="118"/>
      <c r="B14" s="120"/>
      <c r="C14" s="120"/>
      <c r="D14" s="120"/>
      <c r="E14" s="120"/>
      <c r="F14" s="118"/>
      <c r="G14" s="118"/>
      <c r="H14" s="118"/>
      <c r="I14" s="121"/>
      <c r="J14" s="122"/>
      <c r="K14" s="122"/>
      <c r="L14" s="122"/>
      <c r="M14" s="122"/>
      <c r="N14" s="118"/>
      <c r="O14" s="122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</row>
    <row r="15" spans="1:40" ht="16.5" customHeight="1">
      <c r="A15" s="122"/>
      <c r="B15" s="120" t="s">
        <v>16</v>
      </c>
      <c r="C15" s="120" t="s">
        <v>20</v>
      </c>
      <c r="D15" s="120"/>
      <c r="E15" s="120"/>
      <c r="F15" s="118"/>
      <c r="G15" s="118"/>
      <c r="H15" s="118"/>
      <c r="I15" s="121"/>
      <c r="J15" s="122"/>
      <c r="K15" s="122"/>
      <c r="L15" s="122"/>
      <c r="M15" s="122"/>
      <c r="N15" s="122"/>
      <c r="O15" s="122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</row>
    <row r="16" spans="1:40" ht="16.5" customHeight="1">
      <c r="A16" s="122"/>
      <c r="B16" s="120"/>
      <c r="C16" s="120"/>
      <c r="D16" s="120"/>
      <c r="E16" s="120"/>
      <c r="F16" s="118"/>
      <c r="G16" s="118"/>
      <c r="H16" s="118"/>
      <c r="I16" s="121"/>
      <c r="J16" s="122"/>
      <c r="K16" s="122"/>
      <c r="L16" s="122"/>
      <c r="M16" s="122"/>
      <c r="N16" s="122"/>
      <c r="O16" s="122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</row>
    <row r="17" spans="1:40" ht="16.5" customHeight="1">
      <c r="A17" s="122"/>
      <c r="B17" s="120" t="s">
        <v>98</v>
      </c>
      <c r="C17" s="120" t="s">
        <v>99</v>
      </c>
      <c r="D17" s="120"/>
      <c r="E17" s="120"/>
      <c r="F17" s="118"/>
      <c r="G17" s="118"/>
      <c r="H17" s="118"/>
      <c r="I17" s="121"/>
      <c r="J17" s="122"/>
      <c r="K17" s="122"/>
      <c r="L17" s="122"/>
      <c r="M17" s="122"/>
      <c r="N17" s="122"/>
      <c r="O17" s="122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</row>
    <row r="18" spans="1:40" ht="16.5" customHeight="1">
      <c r="A18" s="122"/>
      <c r="B18" s="120"/>
      <c r="C18" s="120"/>
      <c r="D18" s="120"/>
      <c r="E18" s="120"/>
      <c r="F18" s="118"/>
      <c r="G18" s="118"/>
      <c r="H18" s="118"/>
      <c r="I18" s="121"/>
      <c r="J18" s="122"/>
      <c r="K18" s="122"/>
      <c r="L18" s="122"/>
      <c r="M18" s="122"/>
      <c r="N18" s="122"/>
      <c r="O18" s="122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</row>
    <row r="19" spans="1:40" ht="16.5" customHeight="1">
      <c r="A19" s="122"/>
      <c r="B19" s="118"/>
      <c r="C19" s="118"/>
      <c r="D19" s="118"/>
      <c r="E19" s="118"/>
      <c r="F19" s="118"/>
      <c r="G19" s="122"/>
      <c r="H19" s="125"/>
      <c r="I19" s="122"/>
      <c r="J19" s="122"/>
      <c r="K19" s="122"/>
      <c r="L19" s="122"/>
      <c r="M19" s="122"/>
      <c r="N19" s="122"/>
      <c r="O19" s="122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</row>
    <row r="20" spans="1:40" ht="16.5" customHeight="1">
      <c r="A20" s="122"/>
      <c r="B20" s="120" t="s">
        <v>17</v>
      </c>
      <c r="C20" s="118"/>
      <c r="D20" s="118"/>
      <c r="E20" s="118"/>
      <c r="F20" s="118"/>
      <c r="G20" s="122"/>
      <c r="H20" s="122"/>
      <c r="I20" s="122"/>
      <c r="J20" s="122"/>
      <c r="K20" s="122"/>
      <c r="L20" s="122"/>
      <c r="M20" s="122"/>
      <c r="N20" s="122"/>
      <c r="O20" s="122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</row>
    <row r="21" spans="1:40" ht="12.75">
      <c r="A21" s="118"/>
      <c r="B21" s="118"/>
      <c r="C21" s="118"/>
      <c r="D21" s="118"/>
      <c r="E21" s="122"/>
      <c r="F21" s="122"/>
      <c r="G21" s="122"/>
      <c r="H21" s="122"/>
      <c r="I21" s="122"/>
      <c r="J21" s="122"/>
      <c r="K21" s="122"/>
      <c r="L21" s="122"/>
      <c r="M21" s="125"/>
      <c r="N21" s="122"/>
      <c r="O21" s="122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</row>
    <row r="22" spans="1:40" ht="12.75">
      <c r="A22" s="118"/>
      <c r="B22" s="118"/>
      <c r="C22" s="118"/>
      <c r="D22" s="118"/>
      <c r="E22" s="122"/>
      <c r="F22" s="125"/>
      <c r="G22" s="122"/>
      <c r="H22" s="122"/>
      <c r="I22" s="122"/>
      <c r="J22" s="122"/>
      <c r="K22" s="122"/>
      <c r="L22" s="122"/>
      <c r="M22" s="125"/>
      <c r="N22" s="122"/>
      <c r="O22" s="122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</row>
    <row r="23" spans="1:40" ht="12.75">
      <c r="A23" s="118"/>
      <c r="B23" s="118"/>
      <c r="C23" s="118"/>
      <c r="D23" s="118"/>
      <c r="E23" s="118"/>
      <c r="F23" s="121"/>
      <c r="G23" s="118"/>
      <c r="H23" s="118"/>
      <c r="I23" s="118"/>
      <c r="J23" s="118"/>
      <c r="K23" s="118"/>
      <c r="L23" s="118"/>
      <c r="M23" s="121"/>
      <c r="N23" s="118"/>
      <c r="O23" s="118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</row>
    <row r="24" spans="1:40" ht="12.75">
      <c r="A24" s="118"/>
      <c r="B24" s="118"/>
      <c r="C24" s="118"/>
      <c r="D24" s="118"/>
      <c r="E24" s="118"/>
      <c r="F24" s="121"/>
      <c r="G24" s="118"/>
      <c r="H24" s="118"/>
      <c r="I24" s="118"/>
      <c r="J24" s="118"/>
      <c r="K24" s="118"/>
      <c r="L24" s="118"/>
      <c r="M24" s="121"/>
      <c r="N24" s="118"/>
      <c r="O24" s="118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</row>
    <row r="25" spans="1:40" ht="12.75">
      <c r="A25" s="118"/>
      <c r="B25" s="118"/>
      <c r="C25" s="118"/>
      <c r="D25" s="118"/>
      <c r="E25" s="118"/>
      <c r="F25" s="121"/>
      <c r="G25" s="118"/>
      <c r="H25" s="118"/>
      <c r="I25" s="118"/>
      <c r="J25" s="118"/>
      <c r="K25" s="118"/>
      <c r="L25" s="118"/>
      <c r="M25" s="121"/>
      <c r="N25" s="118"/>
      <c r="O25" s="118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</row>
    <row r="26" spans="1:40" ht="12.75">
      <c r="A26" s="118"/>
      <c r="B26" s="118"/>
      <c r="C26" s="118"/>
      <c r="D26" s="118"/>
      <c r="E26" s="118"/>
      <c r="F26" s="121"/>
      <c r="G26" s="118"/>
      <c r="H26" s="118"/>
      <c r="I26" s="118"/>
      <c r="J26" s="118"/>
      <c r="K26" s="118"/>
      <c r="L26" s="118"/>
      <c r="M26" s="121"/>
      <c r="N26" s="118"/>
      <c r="O26" s="118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</row>
    <row r="27" spans="1:40" ht="12.75">
      <c r="A27" s="51"/>
      <c r="B27" s="126"/>
      <c r="C27" s="51"/>
      <c r="D27" s="51"/>
      <c r="E27" s="51"/>
      <c r="F27" s="116"/>
      <c r="G27" s="51"/>
      <c r="H27" s="51"/>
      <c r="I27" s="51"/>
      <c r="J27" s="51"/>
      <c r="K27" s="51"/>
      <c r="L27" s="51"/>
      <c r="M27" s="116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</row>
    <row r="28" spans="1:40" ht="12.75">
      <c r="A28" s="51"/>
      <c r="B28" s="117"/>
      <c r="C28" s="51"/>
      <c r="D28" s="51"/>
      <c r="E28" s="51"/>
      <c r="F28" s="116"/>
      <c r="G28" s="51"/>
      <c r="H28" s="51"/>
      <c r="I28" s="51"/>
      <c r="J28" s="51"/>
      <c r="K28" s="51"/>
      <c r="L28" s="51"/>
      <c r="M28" s="116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</row>
    <row r="29" spans="1:40" ht="12.75">
      <c r="A29" s="51"/>
      <c r="B29" s="117"/>
      <c r="C29" s="51"/>
      <c r="D29" s="51"/>
      <c r="E29" s="51"/>
      <c r="F29" s="116"/>
      <c r="G29" s="51"/>
      <c r="H29" s="51"/>
      <c r="I29" s="51"/>
      <c r="J29" s="51"/>
      <c r="K29" s="51"/>
      <c r="L29" s="51"/>
      <c r="M29" s="116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</row>
    <row r="30" spans="1:40" ht="12.75">
      <c r="A30" s="51"/>
      <c r="B30" s="117"/>
      <c r="C30" s="51"/>
      <c r="D30" s="51"/>
      <c r="E30" s="51"/>
      <c r="F30" s="116"/>
      <c r="G30" s="51"/>
      <c r="H30" s="51"/>
      <c r="I30" s="51"/>
      <c r="J30" s="51"/>
      <c r="K30" s="51"/>
      <c r="L30" s="51"/>
      <c r="M30" s="116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</row>
    <row r="31" spans="1:40" ht="12.75">
      <c r="A31" s="51"/>
      <c r="B31" s="117"/>
      <c r="C31" s="51"/>
      <c r="D31" s="51"/>
      <c r="E31" s="51"/>
      <c r="F31" s="116"/>
      <c r="G31" s="51"/>
      <c r="H31" s="51"/>
      <c r="I31" s="51"/>
      <c r="J31" s="51"/>
      <c r="K31" s="51"/>
      <c r="L31" s="51"/>
      <c r="M31" s="116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</row>
    <row r="32" spans="1:40" ht="12.75">
      <c r="A32" s="51"/>
      <c r="B32" s="117"/>
      <c r="C32" s="51"/>
      <c r="D32" s="51"/>
      <c r="E32" s="51"/>
      <c r="F32" s="116"/>
      <c r="G32" s="51"/>
      <c r="H32" s="51"/>
      <c r="I32" s="51"/>
      <c r="J32" s="51"/>
      <c r="K32" s="51"/>
      <c r="L32" s="51"/>
      <c r="M32" s="116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</row>
    <row r="33" spans="1:40" ht="12.75">
      <c r="A33" s="51"/>
      <c r="B33" s="117"/>
      <c r="C33" s="51"/>
      <c r="D33" s="51"/>
      <c r="E33" s="51"/>
      <c r="F33" s="116"/>
      <c r="G33" s="51"/>
      <c r="H33" s="51"/>
      <c r="I33" s="51"/>
      <c r="J33" s="51"/>
      <c r="K33" s="51"/>
      <c r="L33" s="51"/>
      <c r="M33" s="116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</row>
    <row r="34" spans="1:40" ht="12.75">
      <c r="A34" s="51"/>
      <c r="B34" s="117"/>
      <c r="C34" s="51"/>
      <c r="D34" s="51"/>
      <c r="E34" s="51"/>
      <c r="F34" s="116"/>
      <c r="G34" s="51"/>
      <c r="H34" s="51"/>
      <c r="I34" s="51"/>
      <c r="J34" s="51"/>
      <c r="K34" s="51"/>
      <c r="L34" s="51"/>
      <c r="M34" s="116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</row>
    <row r="35" spans="1:40" ht="12.75">
      <c r="A35" s="51"/>
      <c r="B35" s="117"/>
      <c r="C35" s="51"/>
      <c r="D35" s="51"/>
      <c r="E35" s="51"/>
      <c r="F35" s="116"/>
      <c r="G35" s="51"/>
      <c r="H35" s="51"/>
      <c r="I35" s="51"/>
      <c r="J35" s="51"/>
      <c r="K35" s="51"/>
      <c r="L35" s="51"/>
      <c r="M35" s="116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</row>
    <row r="36" spans="1:40" ht="12.75">
      <c r="A36" s="51"/>
      <c r="B36" s="117"/>
      <c r="C36" s="51"/>
      <c r="D36" s="51"/>
      <c r="E36" s="51"/>
      <c r="F36" s="116"/>
      <c r="G36" s="51"/>
      <c r="H36" s="51"/>
      <c r="I36" s="51"/>
      <c r="J36" s="51"/>
      <c r="K36" s="51"/>
      <c r="L36" s="51"/>
      <c r="M36" s="116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</row>
    <row r="37" spans="1:40" ht="12.75">
      <c r="A37" s="51"/>
      <c r="B37" s="117"/>
      <c r="C37" s="51"/>
      <c r="D37" s="51"/>
      <c r="E37" s="51"/>
      <c r="F37" s="116"/>
      <c r="G37" s="51"/>
      <c r="H37" s="51"/>
      <c r="I37" s="51"/>
      <c r="J37" s="51"/>
      <c r="K37" s="51"/>
      <c r="L37" s="51"/>
      <c r="M37" s="116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</row>
    <row r="38" spans="1:40" ht="12.75">
      <c r="A38" s="51"/>
      <c r="B38" s="117"/>
      <c r="C38" s="51"/>
      <c r="D38" s="51"/>
      <c r="E38" s="51"/>
      <c r="F38" s="116"/>
      <c r="G38" s="51"/>
      <c r="H38" s="51"/>
      <c r="I38" s="51"/>
      <c r="J38" s="51"/>
      <c r="K38" s="51"/>
      <c r="L38" s="51"/>
      <c r="M38" s="116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</row>
    <row r="39" spans="1:40" ht="12.75">
      <c r="A39" s="51"/>
      <c r="B39" s="117"/>
      <c r="C39" s="51"/>
      <c r="D39" s="51"/>
      <c r="E39" s="51"/>
      <c r="F39" s="116"/>
      <c r="G39" s="51"/>
      <c r="H39" s="51"/>
      <c r="I39" s="51"/>
      <c r="J39" s="51"/>
      <c r="K39" s="51"/>
      <c r="L39" s="51"/>
      <c r="M39" s="116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</row>
    <row r="40" spans="1:40" ht="12.75">
      <c r="A40" s="51"/>
      <c r="B40" s="117"/>
      <c r="C40" s="51"/>
      <c r="D40" s="51"/>
      <c r="E40" s="51"/>
      <c r="F40" s="116"/>
      <c r="G40" s="51"/>
      <c r="H40" s="51"/>
      <c r="I40" s="51"/>
      <c r="J40" s="51"/>
      <c r="K40" s="51"/>
      <c r="L40" s="51"/>
      <c r="M40" s="116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</row>
    <row r="41" spans="1:40" ht="12.75">
      <c r="A41" s="51"/>
      <c r="B41" s="117"/>
      <c r="C41" s="51"/>
      <c r="D41" s="51"/>
      <c r="E41" s="51"/>
      <c r="F41" s="116"/>
      <c r="G41" s="51"/>
      <c r="H41" s="51"/>
      <c r="I41" s="51"/>
      <c r="J41" s="51"/>
      <c r="K41" s="51"/>
      <c r="L41" s="51"/>
      <c r="M41" s="116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</row>
    <row r="42" spans="1:40" ht="12.75">
      <c r="A42" s="51"/>
      <c r="B42" s="117"/>
      <c r="C42" s="51"/>
      <c r="D42" s="51"/>
      <c r="E42" s="51"/>
      <c r="F42" s="116"/>
      <c r="G42" s="51"/>
      <c r="H42" s="51"/>
      <c r="I42" s="51"/>
      <c r="J42" s="51"/>
      <c r="K42" s="51"/>
      <c r="L42" s="51"/>
      <c r="M42" s="116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</row>
    <row r="43" spans="1:40" ht="12.75">
      <c r="A43" s="51"/>
      <c r="B43" s="117"/>
      <c r="C43" s="51"/>
      <c r="D43" s="51"/>
      <c r="E43" s="51"/>
      <c r="F43" s="116"/>
      <c r="G43" s="51"/>
      <c r="H43" s="51"/>
      <c r="I43" s="51"/>
      <c r="J43" s="51"/>
      <c r="K43" s="51"/>
      <c r="L43" s="51"/>
      <c r="M43" s="116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</row>
    <row r="44" spans="1:40" ht="12.75">
      <c r="A44" s="51"/>
      <c r="B44" s="117"/>
      <c r="C44" s="51"/>
      <c r="D44" s="51"/>
      <c r="E44" s="51"/>
      <c r="F44" s="116"/>
      <c r="G44" s="51"/>
      <c r="H44" s="51"/>
      <c r="I44" s="51"/>
      <c r="J44" s="51"/>
      <c r="K44" s="51"/>
      <c r="L44" s="51"/>
      <c r="M44" s="116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</row>
    <row r="45" spans="1:40" ht="12.75">
      <c r="A45" s="51"/>
      <c r="B45" s="117"/>
      <c r="C45" s="51"/>
      <c r="D45" s="51"/>
      <c r="E45" s="51"/>
      <c r="F45" s="116"/>
      <c r="G45" s="51"/>
      <c r="H45" s="51"/>
      <c r="I45" s="51"/>
      <c r="J45" s="51"/>
      <c r="K45" s="51"/>
      <c r="L45" s="51"/>
      <c r="M45" s="116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</row>
    <row r="46" spans="1:40" ht="12.75">
      <c r="A46" s="51"/>
      <c r="B46" s="117"/>
      <c r="C46" s="51"/>
      <c r="D46" s="51"/>
      <c r="E46" s="51"/>
      <c r="F46" s="116"/>
      <c r="G46" s="51"/>
      <c r="H46" s="51"/>
      <c r="I46" s="51"/>
      <c r="J46" s="51"/>
      <c r="K46" s="51"/>
      <c r="L46" s="51"/>
      <c r="M46" s="116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</row>
    <row r="47" spans="1:40" ht="12.75">
      <c r="A47" s="51"/>
      <c r="B47" s="117"/>
      <c r="C47" s="51"/>
      <c r="D47" s="51"/>
      <c r="E47" s="51"/>
      <c r="F47" s="116"/>
      <c r="G47" s="51"/>
      <c r="H47" s="51"/>
      <c r="I47" s="51"/>
      <c r="J47" s="51"/>
      <c r="K47" s="51"/>
      <c r="L47" s="51"/>
      <c r="M47" s="116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</row>
    <row r="48" spans="1:40" ht="12.75">
      <c r="A48" s="51"/>
      <c r="B48" s="117"/>
      <c r="C48" s="51"/>
      <c r="D48" s="51"/>
      <c r="E48" s="51"/>
      <c r="F48" s="116"/>
      <c r="G48" s="51"/>
      <c r="H48" s="51"/>
      <c r="I48" s="51"/>
      <c r="J48" s="51"/>
      <c r="K48" s="51"/>
      <c r="L48" s="51"/>
      <c r="M48" s="116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</row>
    <row r="49" spans="1:40" ht="12.75">
      <c r="A49" s="51"/>
      <c r="B49" s="117"/>
      <c r="C49" s="51"/>
      <c r="D49" s="51"/>
      <c r="E49" s="51"/>
      <c r="F49" s="116"/>
      <c r="G49" s="51"/>
      <c r="H49" s="51"/>
      <c r="I49" s="51"/>
      <c r="J49" s="51"/>
      <c r="K49" s="51"/>
      <c r="L49" s="51"/>
      <c r="M49" s="116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</row>
    <row r="50" spans="1:40" ht="12.75">
      <c r="A50" s="51"/>
      <c r="B50" s="117"/>
      <c r="C50" s="51"/>
      <c r="D50" s="51"/>
      <c r="E50" s="51"/>
      <c r="F50" s="116"/>
      <c r="G50" s="51"/>
      <c r="H50" s="51"/>
      <c r="I50" s="51"/>
      <c r="J50" s="51"/>
      <c r="K50" s="51"/>
      <c r="L50" s="51"/>
      <c r="M50" s="116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</row>
    <row r="51" spans="1:40" ht="12.75">
      <c r="A51" s="51"/>
      <c r="B51" s="117"/>
      <c r="C51" s="51"/>
      <c r="D51" s="51"/>
      <c r="E51" s="51"/>
      <c r="F51" s="116"/>
      <c r="G51" s="51"/>
      <c r="H51" s="51"/>
      <c r="I51" s="51"/>
      <c r="J51" s="51"/>
      <c r="K51" s="51"/>
      <c r="L51" s="51"/>
      <c r="M51" s="116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</row>
    <row r="52" spans="1:40" ht="12.75">
      <c r="A52" s="51"/>
      <c r="B52" s="117"/>
      <c r="C52" s="51"/>
      <c r="D52" s="51"/>
      <c r="E52" s="51"/>
      <c r="F52" s="116"/>
      <c r="G52" s="51"/>
      <c r="H52" s="51"/>
      <c r="I52" s="51"/>
      <c r="J52" s="51"/>
      <c r="K52" s="51"/>
      <c r="L52" s="51"/>
      <c r="M52" s="116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</row>
    <row r="53" spans="1:40" ht="12.75">
      <c r="A53" s="51"/>
      <c r="B53" s="117"/>
      <c r="C53" s="51"/>
      <c r="D53" s="51"/>
      <c r="E53" s="51"/>
      <c r="F53" s="116"/>
      <c r="G53" s="51"/>
      <c r="H53" s="51"/>
      <c r="I53" s="51"/>
      <c r="J53" s="51"/>
      <c r="K53" s="51"/>
      <c r="L53" s="51"/>
      <c r="M53" s="116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</row>
    <row r="54" spans="1:40" ht="12.75">
      <c r="A54" s="51"/>
      <c r="B54" s="117"/>
      <c r="C54" s="51"/>
      <c r="D54" s="51"/>
      <c r="E54" s="51"/>
      <c r="F54" s="116"/>
      <c r="G54" s="51"/>
      <c r="H54" s="51"/>
      <c r="I54" s="51"/>
      <c r="J54" s="51"/>
      <c r="K54" s="51"/>
      <c r="L54" s="51"/>
      <c r="M54" s="116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</row>
    <row r="55" spans="1:40" ht="12.75">
      <c r="A55" s="51"/>
      <c r="B55" s="117"/>
      <c r="C55" s="51"/>
      <c r="D55" s="51"/>
      <c r="E55" s="51"/>
      <c r="F55" s="116"/>
      <c r="G55" s="51"/>
      <c r="H55" s="51"/>
      <c r="I55" s="51"/>
      <c r="J55" s="51"/>
      <c r="K55" s="51"/>
      <c r="L55" s="51"/>
      <c r="M55" s="116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</row>
    <row r="56" spans="1:40" ht="12.75">
      <c r="A56" s="51"/>
      <c r="B56" s="117"/>
      <c r="C56" s="51"/>
      <c r="D56" s="51"/>
      <c r="E56" s="51"/>
      <c r="F56" s="116"/>
      <c r="G56" s="51"/>
      <c r="H56" s="51"/>
      <c r="I56" s="51"/>
      <c r="J56" s="51"/>
      <c r="K56" s="51"/>
      <c r="L56" s="51"/>
      <c r="M56" s="116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</row>
  </sheetData>
  <sheetProtection/>
  <mergeCells count="1">
    <mergeCell ref="A1:O1"/>
  </mergeCells>
  <printOptions/>
  <pageMargins left="0.53" right="0.26" top="0.984251968503937" bottom="0.984251968503937" header="0.5118110236220472" footer="0.5118110236220472"/>
  <pageSetup fitToHeight="1" fitToWidth="1" orientation="landscape" paperSize="9" scale="97" r:id="rId1"/>
  <headerFooter alignWithMargins="0">
    <oddFooter>&amp;L&amp;8Posted: &amp;D &amp;T&amp;R&amp;8Gail Bradley, Chief Judge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292"/>
  <sheetViews>
    <sheetView zoomScaleSheetLayoutView="100" zoomScalePageLayoutView="0" workbookViewId="0" topLeftCell="A112">
      <selection activeCell="C125" sqref="C125"/>
    </sheetView>
  </sheetViews>
  <sheetFormatPr defaultColWidth="9.140625" defaultRowHeight="12.75"/>
  <cols>
    <col min="1" max="1" width="26.57421875" style="71" customWidth="1"/>
    <col min="2" max="2" width="25.00390625" style="62" customWidth="1"/>
    <col min="3" max="3" width="32.00390625" style="23" customWidth="1"/>
    <col min="4" max="4" width="1.57421875" style="76" customWidth="1"/>
    <col min="5" max="16384" width="9.140625" style="23" customWidth="1"/>
  </cols>
  <sheetData>
    <row r="1" spans="1:4" ht="37.5" customHeight="1">
      <c r="A1" s="65" t="s">
        <v>88</v>
      </c>
      <c r="B1" s="67" t="s">
        <v>0</v>
      </c>
      <c r="C1" s="68" t="s">
        <v>87</v>
      </c>
      <c r="D1" s="69"/>
    </row>
    <row r="2" spans="1:4" ht="17.25" customHeight="1">
      <c r="A2" s="70" t="s">
        <v>38</v>
      </c>
      <c r="B2" s="60"/>
      <c r="C2" s="59"/>
      <c r="D2" s="69"/>
    </row>
    <row r="3" spans="1:4" ht="15.75">
      <c r="A3" s="71">
        <v>403</v>
      </c>
      <c r="B3" s="62" t="s">
        <v>25</v>
      </c>
      <c r="C3" s="23" t="s">
        <v>26</v>
      </c>
      <c r="D3" s="69"/>
    </row>
    <row r="4" spans="3:4" ht="15.75">
      <c r="C4" s="23" t="s">
        <v>27</v>
      </c>
      <c r="D4" s="69"/>
    </row>
    <row r="5" spans="3:4" ht="15.75">
      <c r="C5" s="23" t="s">
        <v>28</v>
      </c>
      <c r="D5" s="69"/>
    </row>
    <row r="6" spans="3:4" ht="15.75">
      <c r="C6" s="23" t="s">
        <v>29</v>
      </c>
      <c r="D6" s="69"/>
    </row>
    <row r="7" spans="3:4" ht="15.75">
      <c r="C7" s="23" t="s">
        <v>34</v>
      </c>
      <c r="D7" s="69"/>
    </row>
    <row r="8" spans="3:4" ht="15.75">
      <c r="C8" s="23" t="s">
        <v>30</v>
      </c>
      <c r="D8" s="69"/>
    </row>
    <row r="9" spans="3:4" ht="15.75">
      <c r="C9" s="23" t="s">
        <v>103</v>
      </c>
      <c r="D9" s="69"/>
    </row>
    <row r="10" ht="15.75">
      <c r="D10" s="69"/>
    </row>
    <row r="11" spans="1:4" ht="15.75">
      <c r="A11" s="71">
        <v>402</v>
      </c>
      <c r="B11" s="62" t="s">
        <v>21</v>
      </c>
      <c r="C11" s="23" t="s">
        <v>31</v>
      </c>
      <c r="D11" s="69"/>
    </row>
    <row r="12" spans="3:4" ht="15.75">
      <c r="C12" s="23" t="s">
        <v>32</v>
      </c>
      <c r="D12" s="69"/>
    </row>
    <row r="13" spans="3:4" ht="15.75">
      <c r="C13" s="23" t="s">
        <v>49</v>
      </c>
      <c r="D13" s="69"/>
    </row>
    <row r="14" spans="3:4" ht="15.75">
      <c r="C14" s="23" t="s">
        <v>33</v>
      </c>
      <c r="D14" s="69"/>
    </row>
    <row r="15" spans="3:4" ht="15.75">
      <c r="C15" s="23" t="s">
        <v>132</v>
      </c>
      <c r="D15" s="69"/>
    </row>
    <row r="16" ht="15.75">
      <c r="D16" s="69"/>
    </row>
    <row r="17" spans="1:4" ht="15.75">
      <c r="A17" s="71">
        <v>406</v>
      </c>
      <c r="B17" s="62" t="s">
        <v>107</v>
      </c>
      <c r="C17" s="23" t="s">
        <v>140</v>
      </c>
      <c r="D17" s="69"/>
    </row>
    <row r="18" spans="3:4" ht="15.75">
      <c r="C18" s="23" t="s">
        <v>62</v>
      </c>
      <c r="D18" s="69"/>
    </row>
    <row r="19" spans="3:4" ht="15.75">
      <c r="C19" s="23" t="s">
        <v>35</v>
      </c>
      <c r="D19" s="69"/>
    </row>
    <row r="20" spans="3:4" ht="15.75">
      <c r="C20" s="23" t="s">
        <v>36</v>
      </c>
      <c r="D20" s="69"/>
    </row>
    <row r="21" spans="3:4" ht="15.75">
      <c r="C21" s="23" t="s">
        <v>37</v>
      </c>
      <c r="D21" s="69"/>
    </row>
    <row r="22" ht="15.75">
      <c r="D22" s="69"/>
    </row>
    <row r="23" spans="1:4" ht="15.75">
      <c r="A23" s="71">
        <v>405</v>
      </c>
      <c r="B23" s="62" t="s">
        <v>158</v>
      </c>
      <c r="C23" s="23" t="s">
        <v>54</v>
      </c>
      <c r="D23" s="69"/>
    </row>
    <row r="24" spans="3:4" ht="15.75">
      <c r="C24" s="23" t="s">
        <v>159</v>
      </c>
      <c r="D24" s="69"/>
    </row>
    <row r="25" spans="3:4" ht="15.75">
      <c r="C25" s="23" t="s">
        <v>72</v>
      </c>
      <c r="D25" s="69"/>
    </row>
    <row r="26" spans="3:4" ht="15.75">
      <c r="C26" s="23" t="s">
        <v>53</v>
      </c>
      <c r="D26" s="69"/>
    </row>
    <row r="27" spans="3:4" ht="15.75">
      <c r="C27" s="23" t="s">
        <v>55</v>
      </c>
      <c r="D27" s="69"/>
    </row>
    <row r="28" ht="15.75">
      <c r="D28" s="69"/>
    </row>
    <row r="29" spans="1:4" ht="15.75">
      <c r="A29" s="71">
        <v>401</v>
      </c>
      <c r="B29" s="62" t="s">
        <v>106</v>
      </c>
      <c r="C29" s="23" t="s">
        <v>58</v>
      </c>
      <c r="D29" s="69"/>
    </row>
    <row r="30" spans="3:4" ht="15.75">
      <c r="C30" s="23" t="s">
        <v>65</v>
      </c>
      <c r="D30" s="69"/>
    </row>
    <row r="31" spans="3:4" ht="15.75">
      <c r="C31" s="23" t="s">
        <v>138</v>
      </c>
      <c r="D31" s="69"/>
    </row>
    <row r="32" spans="3:4" ht="15.75">
      <c r="C32" s="23" t="s">
        <v>139</v>
      </c>
      <c r="D32" s="69"/>
    </row>
    <row r="33" spans="3:4" ht="15.75">
      <c r="C33" s="23" t="s">
        <v>60</v>
      </c>
      <c r="D33" s="69"/>
    </row>
    <row r="34" ht="15.75">
      <c r="D34" s="69"/>
    </row>
    <row r="35" spans="1:4" ht="15.75">
      <c r="A35" s="71">
        <v>404</v>
      </c>
      <c r="B35" s="62" t="s">
        <v>105</v>
      </c>
      <c r="C35" s="23" t="s">
        <v>57</v>
      </c>
      <c r="D35" s="69"/>
    </row>
    <row r="36" spans="3:4" ht="15.75">
      <c r="C36" s="23" t="s">
        <v>135</v>
      </c>
      <c r="D36" s="69"/>
    </row>
    <row r="37" spans="3:4" ht="15.75">
      <c r="C37" s="23" t="s">
        <v>136</v>
      </c>
      <c r="D37" s="69"/>
    </row>
    <row r="38" spans="3:4" ht="15.75">
      <c r="C38" s="23" t="s">
        <v>137</v>
      </c>
      <c r="D38" s="69"/>
    </row>
    <row r="39" spans="3:4" ht="15.75">
      <c r="C39" s="23" t="s">
        <v>68</v>
      </c>
      <c r="D39" s="69"/>
    </row>
    <row r="40" ht="15.75">
      <c r="D40" s="69"/>
    </row>
    <row r="41" spans="1:4" ht="15.75">
      <c r="A41" s="71">
        <v>407</v>
      </c>
      <c r="B41" s="62" t="s">
        <v>104</v>
      </c>
      <c r="C41" s="23" t="s">
        <v>50</v>
      </c>
      <c r="D41" s="69"/>
    </row>
    <row r="42" spans="3:4" ht="15.75">
      <c r="C42" s="23" t="s">
        <v>41</v>
      </c>
      <c r="D42" s="69"/>
    </row>
    <row r="43" spans="3:4" ht="15.75">
      <c r="C43" s="23" t="s">
        <v>133</v>
      </c>
      <c r="D43" s="69"/>
    </row>
    <row r="44" spans="3:4" ht="15.75">
      <c r="C44" s="23" t="s">
        <v>79</v>
      </c>
      <c r="D44" s="69"/>
    </row>
    <row r="45" spans="3:4" ht="15.75">
      <c r="C45" s="23" t="s">
        <v>134</v>
      </c>
      <c r="D45" s="69"/>
    </row>
    <row r="46" ht="15.75">
      <c r="D46" s="69"/>
    </row>
    <row r="47" spans="1:4" ht="7.5" customHeight="1">
      <c r="A47" s="72"/>
      <c r="B47" s="64"/>
      <c r="C47" s="69"/>
      <c r="D47" s="69"/>
    </row>
    <row r="48" spans="1:4" ht="31.5">
      <c r="A48" s="65" t="s">
        <v>88</v>
      </c>
      <c r="B48" s="67" t="s">
        <v>0</v>
      </c>
      <c r="C48" s="68" t="s">
        <v>87</v>
      </c>
      <c r="D48" s="69"/>
    </row>
    <row r="49" spans="1:4" ht="15.75">
      <c r="A49" s="73" t="s">
        <v>39</v>
      </c>
      <c r="B49" s="60"/>
      <c r="C49" s="74"/>
      <c r="D49" s="69"/>
    </row>
    <row r="50" spans="1:4" ht="15.75">
      <c r="A50" s="71">
        <v>303</v>
      </c>
      <c r="B50" s="62" t="s">
        <v>109</v>
      </c>
      <c r="C50" s="23" t="s">
        <v>78</v>
      </c>
      <c r="D50" s="69"/>
    </row>
    <row r="51" spans="3:4" ht="15.75">
      <c r="C51" s="23" t="s">
        <v>64</v>
      </c>
      <c r="D51" s="69"/>
    </row>
    <row r="52" spans="3:4" ht="15.75">
      <c r="C52" s="23" t="s">
        <v>80</v>
      </c>
      <c r="D52" s="69"/>
    </row>
    <row r="53" spans="3:4" ht="15.75">
      <c r="C53" s="23" t="s">
        <v>73</v>
      </c>
      <c r="D53" s="69"/>
    </row>
    <row r="54" spans="3:4" ht="15.75">
      <c r="C54" s="23" t="s">
        <v>143</v>
      </c>
      <c r="D54" s="69"/>
    </row>
    <row r="55" ht="15.75">
      <c r="D55" s="69"/>
    </row>
    <row r="56" spans="1:4" ht="15.75">
      <c r="A56" s="71">
        <v>302</v>
      </c>
      <c r="B56" s="62" t="s">
        <v>111</v>
      </c>
      <c r="C56" s="23" t="s">
        <v>145</v>
      </c>
      <c r="D56" s="69"/>
    </row>
    <row r="57" spans="3:4" ht="15.75">
      <c r="C57" s="23" t="s">
        <v>146</v>
      </c>
      <c r="D57" s="69"/>
    </row>
    <row r="58" spans="3:4" ht="15.75">
      <c r="C58" s="23" t="s">
        <v>147</v>
      </c>
      <c r="D58" s="69"/>
    </row>
    <row r="59" spans="3:4" ht="15.75">
      <c r="C59" s="23" t="s">
        <v>148</v>
      </c>
      <c r="D59" s="69"/>
    </row>
    <row r="60" spans="3:4" ht="15.75">
      <c r="C60" s="23" t="s">
        <v>149</v>
      </c>
      <c r="D60" s="69"/>
    </row>
    <row r="61" ht="15.75">
      <c r="D61" s="69"/>
    </row>
    <row r="62" spans="1:4" ht="15.75">
      <c r="A62" s="71">
        <v>301</v>
      </c>
      <c r="B62" s="62" t="s">
        <v>108</v>
      </c>
      <c r="C62" s="23" t="s">
        <v>75</v>
      </c>
      <c r="D62" s="69"/>
    </row>
    <row r="63" spans="3:4" ht="15.75">
      <c r="C63" s="23" t="s">
        <v>40</v>
      </c>
      <c r="D63" s="69"/>
    </row>
    <row r="64" spans="3:4" ht="15.75">
      <c r="C64" s="23" t="s">
        <v>141</v>
      </c>
      <c r="D64" s="69"/>
    </row>
    <row r="65" spans="3:4" ht="15.75">
      <c r="C65" s="23" t="s">
        <v>142</v>
      </c>
      <c r="D65" s="69"/>
    </row>
    <row r="66" spans="3:4" ht="15.75">
      <c r="C66" s="23" t="s">
        <v>42</v>
      </c>
      <c r="D66" s="69"/>
    </row>
    <row r="67" ht="15.75">
      <c r="D67" s="69"/>
    </row>
    <row r="68" spans="1:4" ht="15.75">
      <c r="A68" s="71">
        <v>304</v>
      </c>
      <c r="B68" s="62" t="s">
        <v>110</v>
      </c>
      <c r="C68" s="23" t="s">
        <v>61</v>
      </c>
      <c r="D68" s="69"/>
    </row>
    <row r="69" spans="3:4" ht="15.75">
      <c r="C69" s="23" t="s">
        <v>43</v>
      </c>
      <c r="D69" s="69"/>
    </row>
    <row r="70" spans="3:4" ht="15.75">
      <c r="C70" s="23" t="s">
        <v>44</v>
      </c>
      <c r="D70" s="69"/>
    </row>
    <row r="71" spans="3:4" ht="15.75">
      <c r="C71" s="23" t="s">
        <v>70</v>
      </c>
      <c r="D71" s="69"/>
    </row>
    <row r="72" spans="3:4" ht="15.75">
      <c r="C72" s="23" t="s">
        <v>144</v>
      </c>
      <c r="D72" s="69"/>
    </row>
    <row r="73" ht="15.75">
      <c r="D73" s="69"/>
    </row>
    <row r="74" spans="1:4" ht="15.75">
      <c r="A74" s="71">
        <v>305</v>
      </c>
      <c r="B74" s="62" t="s">
        <v>112</v>
      </c>
      <c r="C74" s="23" t="s">
        <v>150</v>
      </c>
      <c r="D74" s="69"/>
    </row>
    <row r="75" spans="2:4" ht="15.75">
      <c r="B75" s="82"/>
      <c r="C75" s="23" t="s">
        <v>151</v>
      </c>
      <c r="D75" s="69"/>
    </row>
    <row r="76" spans="2:4" ht="15.75">
      <c r="B76" s="14"/>
      <c r="C76" s="23" t="s">
        <v>152</v>
      </c>
      <c r="D76" s="69"/>
    </row>
    <row r="77" spans="2:4" ht="15.75">
      <c r="B77" s="14"/>
      <c r="C77" s="23" t="s">
        <v>153</v>
      </c>
      <c r="D77" s="69"/>
    </row>
    <row r="78" spans="2:4" ht="15.75">
      <c r="B78" s="14"/>
      <c r="C78" s="23" t="s">
        <v>154</v>
      </c>
      <c r="D78" s="69"/>
    </row>
    <row r="79" ht="15.75">
      <c r="D79" s="69"/>
    </row>
    <row r="80" spans="1:4" ht="7.5" customHeight="1">
      <c r="A80" s="72"/>
      <c r="B80" s="64"/>
      <c r="C80" s="69"/>
      <c r="D80" s="69"/>
    </row>
    <row r="81" spans="1:4" ht="31.5">
      <c r="A81" s="65" t="s">
        <v>88</v>
      </c>
      <c r="B81" s="67" t="s">
        <v>0</v>
      </c>
      <c r="C81" s="68" t="s">
        <v>87</v>
      </c>
      <c r="D81" s="69"/>
    </row>
    <row r="82" spans="1:4" ht="15.75">
      <c r="A82" s="70" t="s">
        <v>47</v>
      </c>
      <c r="B82" s="60"/>
      <c r="C82" s="59"/>
      <c r="D82" s="69"/>
    </row>
    <row r="83" spans="1:4" ht="15.75">
      <c r="A83" s="71">
        <v>801</v>
      </c>
      <c r="B83" s="62" t="s">
        <v>162</v>
      </c>
      <c r="C83" s="23" t="s">
        <v>199</v>
      </c>
      <c r="D83" s="69"/>
    </row>
    <row r="84" spans="3:4" ht="15.75">
      <c r="C84" s="23" t="s">
        <v>32</v>
      </c>
      <c r="D84" s="69"/>
    </row>
    <row r="85" spans="3:4" ht="15.75">
      <c r="C85" s="23" t="s">
        <v>31</v>
      </c>
      <c r="D85" s="69"/>
    </row>
    <row r="86" spans="3:4" ht="15.75">
      <c r="C86" s="23" t="s">
        <v>200</v>
      </c>
      <c r="D86" s="69"/>
    </row>
    <row r="87" spans="3:4" ht="15.75">
      <c r="C87" s="23" t="s">
        <v>195</v>
      </c>
      <c r="D87" s="69"/>
    </row>
    <row r="88" spans="3:4" ht="15.75">
      <c r="C88" s="23" t="s">
        <v>201</v>
      </c>
      <c r="D88" s="69"/>
    </row>
    <row r="89" spans="3:4" ht="15.75">
      <c r="C89" s="23" t="s">
        <v>49</v>
      </c>
      <c r="D89" s="69"/>
    </row>
    <row r="90" spans="3:4" ht="15.75">
      <c r="C90" s="23" t="s">
        <v>202</v>
      </c>
      <c r="D90" s="69"/>
    </row>
    <row r="91" spans="3:4" ht="15.75">
      <c r="C91" s="23" t="s">
        <v>143</v>
      </c>
      <c r="D91" s="69"/>
    </row>
    <row r="92" ht="15.75">
      <c r="D92" s="69"/>
    </row>
    <row r="93" spans="1:4" ht="15.75">
      <c r="A93" s="71">
        <v>802</v>
      </c>
      <c r="B93" s="62" t="s">
        <v>113</v>
      </c>
      <c r="C93" s="23" t="s">
        <v>78</v>
      </c>
      <c r="D93" s="69"/>
    </row>
    <row r="94" spans="3:4" ht="15.75">
      <c r="C94" s="23" t="s">
        <v>66</v>
      </c>
      <c r="D94" s="69"/>
    </row>
    <row r="95" spans="3:4" ht="15.75">
      <c r="C95" s="23" t="s">
        <v>203</v>
      </c>
      <c r="D95" s="69"/>
    </row>
    <row r="96" spans="3:4" ht="15.75">
      <c r="C96" s="23" t="s">
        <v>52</v>
      </c>
      <c r="D96" s="69"/>
    </row>
    <row r="97" spans="3:4" ht="15.75">
      <c r="C97" s="23" t="s">
        <v>67</v>
      </c>
      <c r="D97" s="69"/>
    </row>
    <row r="98" spans="3:4" ht="15.75">
      <c r="C98" s="23" t="s">
        <v>138</v>
      </c>
      <c r="D98" s="69"/>
    </row>
    <row r="99" spans="3:4" ht="15.75">
      <c r="C99" s="23" t="s">
        <v>65</v>
      </c>
      <c r="D99" s="69"/>
    </row>
    <row r="100" spans="3:4" ht="15.75">
      <c r="C100" s="23" t="s">
        <v>51</v>
      </c>
      <c r="D100" s="69"/>
    </row>
    <row r="101" spans="3:4" ht="15.75">
      <c r="C101" s="23" t="s">
        <v>76</v>
      </c>
      <c r="D101" s="69"/>
    </row>
    <row r="102" ht="15.75">
      <c r="D102" s="69"/>
    </row>
    <row r="103" spans="1:4" ht="15.75">
      <c r="A103" s="71">
        <v>803</v>
      </c>
      <c r="B103" s="62" t="s">
        <v>204</v>
      </c>
      <c r="C103" s="23" t="s">
        <v>56</v>
      </c>
      <c r="D103" s="69"/>
    </row>
    <row r="104" spans="3:4" ht="15.75">
      <c r="C104" s="23" t="s">
        <v>26</v>
      </c>
      <c r="D104" s="69"/>
    </row>
    <row r="105" spans="3:4" ht="15.75">
      <c r="C105" s="23" t="s">
        <v>205</v>
      </c>
      <c r="D105" s="69"/>
    </row>
    <row r="106" spans="3:4" ht="15.75">
      <c r="C106" s="23" t="s">
        <v>140</v>
      </c>
      <c r="D106" s="69"/>
    </row>
    <row r="107" spans="3:4" ht="15.75">
      <c r="C107" s="23" t="s">
        <v>57</v>
      </c>
      <c r="D107" s="69"/>
    </row>
    <row r="108" spans="3:4" ht="15.75">
      <c r="C108" s="23" t="s">
        <v>62</v>
      </c>
      <c r="D108" s="69"/>
    </row>
    <row r="109" spans="3:4" ht="15.75">
      <c r="C109" s="23" t="s">
        <v>58</v>
      </c>
      <c r="D109" s="69"/>
    </row>
    <row r="110" spans="3:4" ht="15.75">
      <c r="C110" s="23" t="s">
        <v>159</v>
      </c>
      <c r="D110" s="69"/>
    </row>
    <row r="111" spans="3:4" ht="15.75">
      <c r="C111" s="23" t="s">
        <v>60</v>
      </c>
      <c r="D111" s="69"/>
    </row>
    <row r="112" ht="15.75">
      <c r="D112" s="69"/>
    </row>
    <row r="113" spans="1:4" ht="7.5" customHeight="1">
      <c r="A113" s="72"/>
      <c r="B113" s="64"/>
      <c r="C113" s="69"/>
      <c r="D113" s="69"/>
    </row>
    <row r="114" spans="1:4" ht="31.5">
      <c r="A114" s="65" t="s">
        <v>88</v>
      </c>
      <c r="B114" s="67" t="s">
        <v>0</v>
      </c>
      <c r="C114" s="68" t="s">
        <v>87</v>
      </c>
      <c r="D114" s="69"/>
    </row>
    <row r="115" spans="1:4" ht="15.75">
      <c r="A115" s="70" t="s">
        <v>69</v>
      </c>
      <c r="B115" s="60"/>
      <c r="C115" s="59"/>
      <c r="D115" s="69"/>
    </row>
    <row r="116" spans="1:4" ht="15.75">
      <c r="A116" s="71">
        <v>701</v>
      </c>
      <c r="B116" s="44" t="s">
        <v>198</v>
      </c>
      <c r="C116" s="23" t="s">
        <v>32</v>
      </c>
      <c r="D116" s="69"/>
    </row>
    <row r="117" spans="3:4" ht="15.75">
      <c r="C117" s="23" t="s">
        <v>50</v>
      </c>
      <c r="D117" s="69"/>
    </row>
    <row r="118" spans="3:4" ht="15.75">
      <c r="C118" s="23" t="s">
        <v>133</v>
      </c>
      <c r="D118" s="69"/>
    </row>
    <row r="119" spans="3:4" ht="15.75">
      <c r="C119" s="23" t="s">
        <v>139</v>
      </c>
      <c r="D119" s="69"/>
    </row>
    <row r="120" spans="3:4" ht="15.75">
      <c r="C120" s="23" t="s">
        <v>63</v>
      </c>
      <c r="D120" s="69"/>
    </row>
    <row r="121" spans="3:4" ht="15.75">
      <c r="C121" s="23" t="s">
        <v>64</v>
      </c>
      <c r="D121" s="69"/>
    </row>
    <row r="122" spans="3:4" ht="15.75">
      <c r="C122" s="23" t="s">
        <v>73</v>
      </c>
      <c r="D122" s="69"/>
    </row>
    <row r="123" spans="3:4" ht="15.75">
      <c r="C123" s="23" t="s">
        <v>70</v>
      </c>
      <c r="D123" s="69"/>
    </row>
    <row r="124" spans="3:4" ht="15.75">
      <c r="C124" s="23" t="s">
        <v>62</v>
      </c>
      <c r="D124" s="69"/>
    </row>
    <row r="125" spans="3:4" ht="15.75">
      <c r="C125" s="23" t="s">
        <v>143</v>
      </c>
      <c r="D125" s="69"/>
    </row>
    <row r="126" ht="15.75">
      <c r="D126" s="69"/>
    </row>
    <row r="127" spans="1:4" ht="15.75">
      <c r="A127" s="71">
        <v>702</v>
      </c>
      <c r="B127" s="62" t="s">
        <v>114</v>
      </c>
      <c r="C127" s="23" t="s">
        <v>31</v>
      </c>
      <c r="D127" s="69"/>
    </row>
    <row r="128" spans="3:4" ht="15.75">
      <c r="C128" s="23" t="s">
        <v>190</v>
      </c>
      <c r="D128" s="69"/>
    </row>
    <row r="129" spans="3:4" ht="15.75">
      <c r="C129" s="23" t="s">
        <v>45</v>
      </c>
      <c r="D129" s="69"/>
    </row>
    <row r="130" spans="3:4" ht="15.75">
      <c r="C130" s="23" t="s">
        <v>191</v>
      </c>
      <c r="D130" s="69"/>
    </row>
    <row r="131" spans="3:4" ht="15.75">
      <c r="C131" s="23" t="s">
        <v>46</v>
      </c>
      <c r="D131" s="69"/>
    </row>
    <row r="132" spans="3:4" ht="15.75">
      <c r="C132" s="23" t="s">
        <v>71</v>
      </c>
      <c r="D132" s="69"/>
    </row>
    <row r="133" spans="3:4" ht="15.75">
      <c r="C133" s="23" t="s">
        <v>192</v>
      </c>
      <c r="D133" s="69"/>
    </row>
    <row r="134" spans="3:4" ht="15.75">
      <c r="C134" s="23" t="s">
        <v>193</v>
      </c>
      <c r="D134" s="69"/>
    </row>
    <row r="135" spans="3:4" ht="15.75">
      <c r="C135" s="23" t="s">
        <v>60</v>
      </c>
      <c r="D135" s="69"/>
    </row>
    <row r="136" ht="15.75">
      <c r="D136" s="69"/>
    </row>
    <row r="137" spans="1:4" ht="15.75">
      <c r="A137" s="71">
        <v>703</v>
      </c>
      <c r="B137" s="62" t="s">
        <v>194</v>
      </c>
      <c r="C137" s="23" t="s">
        <v>195</v>
      </c>
      <c r="D137" s="69"/>
    </row>
    <row r="138" spans="3:4" ht="15.75">
      <c r="C138" s="23" t="s">
        <v>199</v>
      </c>
      <c r="D138" s="69"/>
    </row>
    <row r="139" spans="3:4" ht="15.75">
      <c r="C139" s="23" t="s">
        <v>58</v>
      </c>
      <c r="D139" s="69"/>
    </row>
    <row r="140" spans="3:4" ht="15.75">
      <c r="C140" s="23" t="s">
        <v>43</v>
      </c>
      <c r="D140" s="69"/>
    </row>
    <row r="141" spans="3:4" ht="15.75">
      <c r="C141" s="23" t="s">
        <v>44</v>
      </c>
      <c r="D141" s="69"/>
    </row>
    <row r="142" spans="3:4" ht="15.75">
      <c r="C142" s="23" t="s">
        <v>150</v>
      </c>
      <c r="D142" s="69"/>
    </row>
    <row r="143" spans="3:4" ht="15.75">
      <c r="C143" s="23" t="s">
        <v>151</v>
      </c>
      <c r="D143" s="69"/>
    </row>
    <row r="144" spans="3:4" ht="15.75">
      <c r="C144" s="23" t="s">
        <v>153</v>
      </c>
      <c r="D144" s="69"/>
    </row>
    <row r="145" spans="3:4" ht="15.75">
      <c r="C145" s="23" t="s">
        <v>152</v>
      </c>
      <c r="D145" s="69"/>
    </row>
    <row r="146" spans="3:4" ht="15.75">
      <c r="C146" s="23" t="s">
        <v>197</v>
      </c>
      <c r="D146" s="69"/>
    </row>
    <row r="147" spans="3:4" ht="15.75">
      <c r="C147" s="23" t="s">
        <v>196</v>
      </c>
      <c r="D147" s="69"/>
    </row>
    <row r="148" ht="15.75">
      <c r="D148" s="69"/>
    </row>
    <row r="149" spans="1:4" ht="7.5" customHeight="1">
      <c r="A149" s="72"/>
      <c r="B149" s="64"/>
      <c r="C149" s="69"/>
      <c r="D149" s="69"/>
    </row>
    <row r="150" spans="1:4" ht="31.5">
      <c r="A150" s="65" t="s">
        <v>88</v>
      </c>
      <c r="B150" s="67" t="s">
        <v>0</v>
      </c>
      <c r="C150" s="68" t="s">
        <v>87</v>
      </c>
      <c r="D150" s="69"/>
    </row>
    <row r="151" spans="1:4" ht="15.75">
      <c r="A151" s="70" t="s">
        <v>90</v>
      </c>
      <c r="B151" s="60"/>
      <c r="C151" s="59"/>
      <c r="D151" s="69"/>
    </row>
    <row r="152" spans="1:4" ht="15.75">
      <c r="A152" s="71">
        <v>501</v>
      </c>
      <c r="B152" s="62" t="s">
        <v>119</v>
      </c>
      <c r="C152" s="23" t="s">
        <v>49</v>
      </c>
      <c r="D152" s="69"/>
    </row>
    <row r="153" spans="3:4" ht="15.75">
      <c r="C153" s="23" t="s">
        <v>120</v>
      </c>
      <c r="D153" s="69"/>
    </row>
    <row r="154" spans="3:4" ht="15.75">
      <c r="C154" s="23" t="s">
        <v>91</v>
      </c>
      <c r="D154" s="69"/>
    </row>
    <row r="155" spans="3:4" ht="15.75">
      <c r="C155" s="23" t="s">
        <v>121</v>
      </c>
      <c r="D155" s="69"/>
    </row>
    <row r="156" ht="15.75">
      <c r="D156" s="69"/>
    </row>
    <row r="157" spans="1:4" ht="15.75">
      <c r="A157" s="71">
        <v>502</v>
      </c>
      <c r="B157" s="62" t="s">
        <v>115</v>
      </c>
      <c r="C157" s="23" t="s">
        <v>116</v>
      </c>
      <c r="D157" s="69"/>
    </row>
    <row r="158" spans="3:4" ht="15.75">
      <c r="C158" s="23" t="s">
        <v>117</v>
      </c>
      <c r="D158" s="69"/>
    </row>
    <row r="159" spans="3:4" ht="15.75">
      <c r="C159" s="23" t="s">
        <v>60</v>
      </c>
      <c r="D159" s="69"/>
    </row>
    <row r="160" ht="15.75">
      <c r="D160" s="69"/>
    </row>
    <row r="161" spans="1:4" ht="15.75">
      <c r="A161" s="71">
        <v>503</v>
      </c>
      <c r="B161" s="62" t="s">
        <v>118</v>
      </c>
      <c r="C161" s="23" t="s">
        <v>59</v>
      </c>
      <c r="D161" s="69"/>
    </row>
    <row r="162" spans="3:4" ht="15.75">
      <c r="C162" s="23" t="s">
        <v>156</v>
      </c>
      <c r="D162" s="69"/>
    </row>
    <row r="163" spans="3:4" ht="15.75">
      <c r="C163" s="23" t="s">
        <v>155</v>
      </c>
      <c r="D163" s="69"/>
    </row>
    <row r="164" ht="15.75">
      <c r="D164" s="69"/>
    </row>
    <row r="165" spans="1:4" ht="11.25" customHeight="1">
      <c r="A165" s="72"/>
      <c r="B165" s="64"/>
      <c r="C165" s="69"/>
      <c r="D165" s="69"/>
    </row>
    <row r="166" spans="1:4" ht="31.5">
      <c r="A166" s="65" t="s">
        <v>88</v>
      </c>
      <c r="B166" s="67" t="s">
        <v>0</v>
      </c>
      <c r="C166" s="68" t="s">
        <v>87</v>
      </c>
      <c r="D166" s="69"/>
    </row>
    <row r="167" spans="1:4" ht="15.75">
      <c r="A167" s="70" t="s">
        <v>172</v>
      </c>
      <c r="B167" s="60"/>
      <c r="C167" s="59"/>
      <c r="D167" s="69"/>
    </row>
    <row r="168" spans="1:4" ht="15.75">
      <c r="A168" s="71">
        <v>901</v>
      </c>
      <c r="B168" s="62" t="s">
        <v>173</v>
      </c>
      <c r="C168" s="23" t="s">
        <v>84</v>
      </c>
      <c r="D168" s="69"/>
    </row>
    <row r="169" spans="3:4" ht="15.75">
      <c r="C169" s="5" t="s">
        <v>85</v>
      </c>
      <c r="D169" s="69"/>
    </row>
    <row r="170" spans="3:4" ht="15.75">
      <c r="C170" s="5" t="s">
        <v>86</v>
      </c>
      <c r="D170" s="69"/>
    </row>
    <row r="171" ht="15.75">
      <c r="D171" s="69"/>
    </row>
    <row r="172" spans="1:4" ht="15.75">
      <c r="A172" s="71">
        <v>902</v>
      </c>
      <c r="B172" s="62" t="s">
        <v>174</v>
      </c>
      <c r="C172" s="23" t="s">
        <v>185</v>
      </c>
      <c r="D172" s="69"/>
    </row>
    <row r="173" spans="3:4" ht="15.75">
      <c r="C173" s="23" t="s">
        <v>186</v>
      </c>
      <c r="D173" s="69"/>
    </row>
    <row r="174" spans="3:4" ht="15.75">
      <c r="C174" s="23" t="s">
        <v>187</v>
      </c>
      <c r="D174" s="69"/>
    </row>
    <row r="175" ht="15.75">
      <c r="D175" s="69"/>
    </row>
    <row r="176" spans="1:4" ht="15.75">
      <c r="A176" s="71">
        <v>903</v>
      </c>
      <c r="B176" s="62" t="s">
        <v>175</v>
      </c>
      <c r="C176" s="23" t="s">
        <v>182</v>
      </c>
      <c r="D176" s="69"/>
    </row>
    <row r="177" spans="3:4" ht="15.75">
      <c r="C177" s="23" t="s">
        <v>183</v>
      </c>
      <c r="D177" s="69"/>
    </row>
    <row r="178" spans="3:4" ht="15.75">
      <c r="C178" s="23" t="s">
        <v>184</v>
      </c>
      <c r="D178" s="69"/>
    </row>
    <row r="179" ht="15.75">
      <c r="D179" s="69"/>
    </row>
    <row r="180" spans="1:4" ht="11.25" customHeight="1">
      <c r="A180" s="72"/>
      <c r="B180" s="64"/>
      <c r="C180" s="69"/>
      <c r="D180" s="69"/>
    </row>
    <row r="181" spans="1:4" ht="31.5">
      <c r="A181" s="65" t="s">
        <v>88</v>
      </c>
      <c r="B181" s="67" t="s">
        <v>0</v>
      </c>
      <c r="C181" s="68" t="s">
        <v>87</v>
      </c>
      <c r="D181" s="69"/>
    </row>
    <row r="182" spans="1:4" ht="15.75">
      <c r="A182" s="70" t="s">
        <v>209</v>
      </c>
      <c r="B182" s="60"/>
      <c r="C182" s="59"/>
      <c r="D182" s="69"/>
    </row>
    <row r="183" spans="1:4" ht="15.75">
      <c r="A183" s="71">
        <v>951</v>
      </c>
      <c r="B183" s="62" t="s">
        <v>210</v>
      </c>
      <c r="C183" s="23" t="s">
        <v>211</v>
      </c>
      <c r="D183" s="69"/>
    </row>
    <row r="184" spans="3:4" ht="15.75">
      <c r="C184" s="5" t="s">
        <v>214</v>
      </c>
      <c r="D184" s="69"/>
    </row>
    <row r="185" ht="15.75">
      <c r="D185" s="69"/>
    </row>
    <row r="186" spans="1:4" ht="15.75">
      <c r="A186" s="71">
        <v>952</v>
      </c>
      <c r="B186" s="62" t="s">
        <v>212</v>
      </c>
      <c r="C186" s="23" t="s">
        <v>62</v>
      </c>
      <c r="D186" s="69"/>
    </row>
    <row r="187" spans="3:4" ht="15.75">
      <c r="C187" s="23" t="s">
        <v>213</v>
      </c>
      <c r="D187" s="69"/>
    </row>
    <row r="188" ht="15.75">
      <c r="D188" s="69"/>
    </row>
    <row r="189" spans="1:4" ht="15.75">
      <c r="A189" s="71">
        <v>953</v>
      </c>
      <c r="B189" s="62" t="s">
        <v>215</v>
      </c>
      <c r="C189" s="23" t="s">
        <v>216</v>
      </c>
      <c r="D189" s="69"/>
    </row>
    <row r="190" spans="3:4" ht="15.75">
      <c r="C190" s="23" t="s">
        <v>217</v>
      </c>
      <c r="D190" s="69"/>
    </row>
    <row r="191" ht="15.75">
      <c r="D191" s="69"/>
    </row>
    <row r="192" spans="1:4" ht="15.75">
      <c r="A192" s="72"/>
      <c r="B192" s="64"/>
      <c r="C192" s="69"/>
      <c r="D192" s="69"/>
    </row>
    <row r="193" spans="1:4" ht="31.5">
      <c r="A193" s="65" t="s">
        <v>88</v>
      </c>
      <c r="B193" s="67" t="s">
        <v>0</v>
      </c>
      <c r="C193" s="68" t="s">
        <v>87</v>
      </c>
      <c r="D193" s="69"/>
    </row>
    <row r="194" spans="1:4" ht="15.75">
      <c r="A194" s="66" t="s">
        <v>77</v>
      </c>
      <c r="B194" s="60"/>
      <c r="C194" s="75"/>
      <c r="D194" s="69"/>
    </row>
    <row r="195" spans="1:4" ht="15.75">
      <c r="A195" s="61">
        <v>1</v>
      </c>
      <c r="B195" s="63"/>
      <c r="D195" s="69"/>
    </row>
    <row r="196" spans="1:4" ht="15">
      <c r="A196" s="23"/>
      <c r="B196" s="23"/>
      <c r="D196" s="69"/>
    </row>
    <row r="197" spans="1:4" ht="15">
      <c r="A197" s="23"/>
      <c r="B197" s="23"/>
      <c r="D197" s="69"/>
    </row>
    <row r="198" spans="1:4" ht="15">
      <c r="A198" s="23"/>
      <c r="B198" s="23"/>
      <c r="D198" s="69"/>
    </row>
    <row r="199" spans="1:4" ht="15">
      <c r="A199" s="23"/>
      <c r="B199" s="23"/>
      <c r="D199" s="69"/>
    </row>
    <row r="200" spans="1:4" ht="15">
      <c r="A200" s="23"/>
      <c r="B200" s="23"/>
      <c r="D200" s="69"/>
    </row>
    <row r="201" spans="1:4" ht="15">
      <c r="A201" s="23"/>
      <c r="B201" s="23"/>
      <c r="D201" s="69"/>
    </row>
    <row r="202" spans="1:4" ht="15">
      <c r="A202" s="23"/>
      <c r="B202" s="23"/>
      <c r="D202" s="69"/>
    </row>
    <row r="203" spans="1:4" ht="15">
      <c r="A203" s="23"/>
      <c r="B203" s="23"/>
      <c r="D203" s="69"/>
    </row>
    <row r="204" spans="1:4" ht="15">
      <c r="A204" s="23"/>
      <c r="B204" s="23"/>
      <c r="D204" s="69"/>
    </row>
    <row r="205" spans="1:4" ht="15">
      <c r="A205" s="23"/>
      <c r="B205" s="23"/>
      <c r="D205" s="69"/>
    </row>
    <row r="206" spans="1:4" ht="15">
      <c r="A206" s="23"/>
      <c r="B206" s="23"/>
      <c r="D206" s="69"/>
    </row>
    <row r="207" spans="1:4" ht="15.75">
      <c r="A207" s="61">
        <v>2</v>
      </c>
      <c r="B207" s="63"/>
      <c r="D207" s="69"/>
    </row>
    <row r="208" spans="1:4" ht="15">
      <c r="A208" s="23"/>
      <c r="B208" s="23"/>
      <c r="D208" s="69"/>
    </row>
    <row r="209" spans="1:4" ht="15">
      <c r="A209" s="23"/>
      <c r="B209" s="23"/>
      <c r="D209" s="69"/>
    </row>
    <row r="210" spans="1:4" ht="15">
      <c r="A210" s="23"/>
      <c r="B210" s="23"/>
      <c r="D210" s="69"/>
    </row>
    <row r="211" spans="1:4" ht="15">
      <c r="A211" s="23"/>
      <c r="B211" s="23"/>
      <c r="D211" s="69"/>
    </row>
    <row r="212" spans="1:4" ht="15">
      <c r="A212" s="23"/>
      <c r="B212" s="23"/>
      <c r="D212" s="69"/>
    </row>
    <row r="213" spans="1:4" ht="15">
      <c r="A213" s="23"/>
      <c r="B213" s="23"/>
      <c r="D213" s="69"/>
    </row>
    <row r="214" spans="1:4" ht="15">
      <c r="A214" s="23"/>
      <c r="B214" s="23"/>
      <c r="D214" s="69"/>
    </row>
    <row r="215" spans="1:4" ht="15">
      <c r="A215" s="23"/>
      <c r="B215" s="23"/>
      <c r="D215" s="69"/>
    </row>
    <row r="216" spans="1:4" ht="15">
      <c r="A216" s="23"/>
      <c r="B216" s="23"/>
      <c r="D216" s="69"/>
    </row>
    <row r="217" spans="1:4" ht="15">
      <c r="A217" s="23"/>
      <c r="B217" s="23"/>
      <c r="D217" s="69"/>
    </row>
    <row r="218" spans="1:4" ht="15">
      <c r="A218" s="23"/>
      <c r="B218" s="23"/>
      <c r="D218" s="69"/>
    </row>
    <row r="219" spans="1:4" ht="9.75" customHeight="1">
      <c r="A219" s="61">
        <v>3</v>
      </c>
      <c r="B219" s="63"/>
      <c r="D219" s="69"/>
    </row>
    <row r="220" spans="1:4" ht="15">
      <c r="A220" s="23"/>
      <c r="B220" s="23"/>
      <c r="D220" s="69"/>
    </row>
    <row r="221" spans="1:4" ht="15">
      <c r="A221" s="23"/>
      <c r="B221" s="23"/>
      <c r="D221" s="69"/>
    </row>
    <row r="222" spans="1:4" ht="15">
      <c r="A222" s="23"/>
      <c r="B222" s="23"/>
      <c r="D222" s="69"/>
    </row>
    <row r="223" spans="1:4" ht="15">
      <c r="A223" s="23"/>
      <c r="B223" s="23"/>
      <c r="D223" s="69"/>
    </row>
    <row r="224" spans="1:4" ht="15">
      <c r="A224" s="23"/>
      <c r="B224" s="23"/>
      <c r="D224" s="69"/>
    </row>
    <row r="225" spans="1:4" ht="15">
      <c r="A225" s="23"/>
      <c r="B225" s="23"/>
      <c r="D225" s="69"/>
    </row>
    <row r="226" spans="1:4" ht="15">
      <c r="A226" s="23"/>
      <c r="B226" s="23"/>
      <c r="D226" s="69"/>
    </row>
    <row r="227" spans="1:4" ht="15">
      <c r="A227" s="23"/>
      <c r="B227" s="23"/>
      <c r="D227" s="69"/>
    </row>
    <row r="228" spans="1:4" ht="15">
      <c r="A228" s="23"/>
      <c r="B228" s="23"/>
      <c r="D228" s="69"/>
    </row>
    <row r="229" spans="1:4" ht="15">
      <c r="A229" s="23"/>
      <c r="B229" s="23"/>
      <c r="D229" s="69"/>
    </row>
    <row r="230" spans="1:4" ht="15">
      <c r="A230" s="23"/>
      <c r="B230" s="23"/>
      <c r="D230" s="69"/>
    </row>
    <row r="231" spans="1:4" ht="15.75">
      <c r="A231" s="61">
        <v>4</v>
      </c>
      <c r="B231" s="63"/>
      <c r="D231" s="69"/>
    </row>
    <row r="232" spans="1:4" ht="15">
      <c r="A232" s="23"/>
      <c r="B232" s="23"/>
      <c r="D232" s="69"/>
    </row>
    <row r="233" spans="1:4" ht="15">
      <c r="A233" s="23"/>
      <c r="B233" s="23"/>
      <c r="D233" s="69"/>
    </row>
    <row r="234" spans="1:4" ht="15">
      <c r="A234" s="23"/>
      <c r="B234" s="23"/>
      <c r="D234" s="69"/>
    </row>
    <row r="235" spans="1:4" ht="15">
      <c r="A235" s="23"/>
      <c r="B235" s="23"/>
      <c r="D235" s="69"/>
    </row>
    <row r="236" spans="1:4" ht="15">
      <c r="A236" s="23"/>
      <c r="B236" s="23"/>
      <c r="D236" s="69"/>
    </row>
    <row r="237" spans="1:4" ht="15">
      <c r="A237" s="23"/>
      <c r="B237" s="23"/>
      <c r="D237" s="69"/>
    </row>
    <row r="238" spans="1:4" ht="15">
      <c r="A238" s="23"/>
      <c r="B238" s="23"/>
      <c r="D238" s="69"/>
    </row>
    <row r="239" spans="1:4" ht="15">
      <c r="A239" s="23"/>
      <c r="B239" s="23"/>
      <c r="D239" s="69"/>
    </row>
    <row r="240" spans="1:4" ht="15">
      <c r="A240" s="23"/>
      <c r="B240" s="23"/>
      <c r="D240" s="69"/>
    </row>
    <row r="241" spans="1:4" ht="15">
      <c r="A241" s="23"/>
      <c r="B241" s="23"/>
      <c r="D241" s="69"/>
    </row>
    <row r="242" spans="1:4" ht="15.75">
      <c r="A242" s="72"/>
      <c r="B242" s="64"/>
      <c r="C242" s="69"/>
      <c r="D242" s="69"/>
    </row>
    <row r="243" spans="1:4" ht="31.5">
      <c r="A243" s="65" t="s">
        <v>88</v>
      </c>
      <c r="B243" s="67" t="s">
        <v>0</v>
      </c>
      <c r="C243" s="68" t="s">
        <v>87</v>
      </c>
      <c r="D243" s="69"/>
    </row>
    <row r="244" spans="1:4" ht="15.75">
      <c r="A244" s="66" t="s">
        <v>89</v>
      </c>
      <c r="B244" s="60"/>
      <c r="C244" s="75"/>
      <c r="D244" s="69"/>
    </row>
    <row r="245" spans="1:4" ht="15.75">
      <c r="A245" s="61">
        <v>1</v>
      </c>
      <c r="B245" s="63"/>
      <c r="D245" s="69"/>
    </row>
    <row r="246" spans="1:4" ht="15">
      <c r="A246" s="23"/>
      <c r="B246" s="23"/>
      <c r="D246" s="69"/>
    </row>
    <row r="247" spans="1:4" ht="15">
      <c r="A247" s="23"/>
      <c r="B247" s="23"/>
      <c r="D247" s="69"/>
    </row>
    <row r="248" spans="1:4" ht="15">
      <c r="A248" s="23"/>
      <c r="B248" s="23"/>
      <c r="D248" s="69"/>
    </row>
    <row r="249" spans="1:4" ht="15">
      <c r="A249" s="23"/>
      <c r="B249" s="23"/>
      <c r="D249" s="69"/>
    </row>
    <row r="250" spans="1:4" ht="15">
      <c r="A250" s="23"/>
      <c r="B250" s="23"/>
      <c r="D250" s="69"/>
    </row>
    <row r="251" spans="1:4" ht="15">
      <c r="A251" s="23"/>
      <c r="B251" s="23"/>
      <c r="D251" s="69"/>
    </row>
    <row r="252" spans="1:4" ht="15">
      <c r="A252" s="23"/>
      <c r="B252" s="23"/>
      <c r="D252" s="69"/>
    </row>
    <row r="253" spans="1:4" ht="15">
      <c r="A253" s="23"/>
      <c r="B253" s="23"/>
      <c r="D253" s="69"/>
    </row>
    <row r="254" spans="1:4" ht="15">
      <c r="A254" s="23"/>
      <c r="B254" s="23"/>
      <c r="D254" s="69"/>
    </row>
    <row r="255" spans="1:4" ht="15">
      <c r="A255" s="23"/>
      <c r="B255" s="23"/>
      <c r="D255" s="69"/>
    </row>
    <row r="256" spans="1:4" ht="15">
      <c r="A256" s="23"/>
      <c r="B256" s="23"/>
      <c r="D256" s="69"/>
    </row>
    <row r="257" spans="1:4" ht="15.75">
      <c r="A257" s="61">
        <v>2</v>
      </c>
      <c r="B257" s="63"/>
      <c r="D257" s="69"/>
    </row>
    <row r="258" spans="1:4" ht="15">
      <c r="A258" s="23"/>
      <c r="B258" s="23"/>
      <c r="D258" s="69"/>
    </row>
    <row r="259" spans="1:4" ht="15">
      <c r="A259" s="23"/>
      <c r="B259" s="23"/>
      <c r="D259" s="69"/>
    </row>
    <row r="260" spans="1:4" ht="15">
      <c r="A260" s="23"/>
      <c r="B260" s="23"/>
      <c r="D260" s="69"/>
    </row>
    <row r="261" spans="1:4" ht="6" customHeight="1">
      <c r="A261" s="23"/>
      <c r="B261" s="23"/>
      <c r="D261" s="69"/>
    </row>
    <row r="262" spans="1:4" ht="15">
      <c r="A262" s="23"/>
      <c r="B262" s="23"/>
      <c r="D262" s="69"/>
    </row>
    <row r="263" spans="1:4" ht="15">
      <c r="A263" s="23"/>
      <c r="B263" s="23"/>
      <c r="D263" s="69"/>
    </row>
    <row r="264" spans="1:4" ht="15">
      <c r="A264" s="23"/>
      <c r="B264" s="23"/>
      <c r="D264" s="69"/>
    </row>
    <row r="265" spans="1:4" ht="15">
      <c r="A265" s="23"/>
      <c r="B265" s="23"/>
      <c r="D265" s="69"/>
    </row>
    <row r="266" spans="1:4" ht="15">
      <c r="A266" s="23"/>
      <c r="B266" s="23"/>
      <c r="D266" s="69"/>
    </row>
    <row r="267" spans="1:4" ht="15">
      <c r="A267" s="23"/>
      <c r="B267" s="23"/>
      <c r="D267" s="69"/>
    </row>
    <row r="268" spans="1:4" ht="15">
      <c r="A268" s="23"/>
      <c r="B268" s="23"/>
      <c r="D268" s="69"/>
    </row>
    <row r="269" spans="1:4" ht="15.75">
      <c r="A269" s="61">
        <v>3</v>
      </c>
      <c r="B269" s="63"/>
      <c r="D269" s="69"/>
    </row>
    <row r="270" spans="1:4" ht="15">
      <c r="A270" s="23"/>
      <c r="B270" s="23"/>
      <c r="D270" s="69"/>
    </row>
    <row r="271" spans="1:4" ht="15">
      <c r="A271" s="23"/>
      <c r="B271" s="23"/>
      <c r="D271" s="69"/>
    </row>
    <row r="272" spans="1:4" ht="15">
      <c r="A272" s="23"/>
      <c r="B272" s="23"/>
      <c r="D272" s="69"/>
    </row>
    <row r="273" spans="1:4" ht="15">
      <c r="A273" s="23"/>
      <c r="B273" s="23"/>
      <c r="D273" s="69"/>
    </row>
    <row r="274" spans="1:4" ht="15">
      <c r="A274" s="23"/>
      <c r="B274" s="23"/>
      <c r="D274" s="69"/>
    </row>
    <row r="275" spans="1:4" ht="15">
      <c r="A275" s="23"/>
      <c r="B275" s="23"/>
      <c r="D275" s="69"/>
    </row>
    <row r="276" spans="1:4" ht="15">
      <c r="A276" s="23"/>
      <c r="B276" s="23"/>
      <c r="D276" s="69"/>
    </row>
    <row r="277" spans="1:4" ht="15">
      <c r="A277" s="23"/>
      <c r="B277" s="23"/>
      <c r="D277" s="69"/>
    </row>
    <row r="278" spans="1:4" ht="15">
      <c r="A278" s="23"/>
      <c r="B278" s="23"/>
      <c r="D278" s="69"/>
    </row>
    <row r="279" spans="1:4" ht="15">
      <c r="A279" s="23"/>
      <c r="B279" s="23"/>
      <c r="D279" s="69"/>
    </row>
    <row r="280" spans="1:4" ht="15">
      <c r="A280" s="23"/>
      <c r="B280" s="23"/>
      <c r="D280" s="69"/>
    </row>
    <row r="281" spans="1:4" ht="15.75">
      <c r="A281" s="61">
        <v>4</v>
      </c>
      <c r="B281" s="63"/>
      <c r="D281" s="69"/>
    </row>
    <row r="282" spans="1:4" ht="15">
      <c r="A282" s="23"/>
      <c r="B282" s="23"/>
      <c r="D282" s="69"/>
    </row>
    <row r="283" spans="1:4" ht="15">
      <c r="A283" s="23"/>
      <c r="B283" s="23"/>
      <c r="D283" s="69"/>
    </row>
    <row r="284" spans="1:4" ht="15">
      <c r="A284" s="23"/>
      <c r="B284" s="23"/>
      <c r="D284" s="69"/>
    </row>
    <row r="285" spans="1:4" ht="15">
      <c r="A285" s="23"/>
      <c r="B285" s="23"/>
      <c r="D285" s="69"/>
    </row>
    <row r="286" spans="1:4" ht="15">
      <c r="A286" s="23"/>
      <c r="B286" s="23"/>
      <c r="D286" s="69"/>
    </row>
    <row r="287" spans="1:4" ht="15">
      <c r="A287" s="23"/>
      <c r="B287" s="23"/>
      <c r="D287" s="69"/>
    </row>
    <row r="288" spans="1:4" ht="15">
      <c r="A288" s="23"/>
      <c r="B288" s="23"/>
      <c r="D288" s="69"/>
    </row>
    <row r="289" spans="1:4" ht="15">
      <c r="A289" s="23"/>
      <c r="B289" s="23"/>
      <c r="D289" s="69"/>
    </row>
    <row r="290" spans="1:4" ht="15">
      <c r="A290" s="23"/>
      <c r="B290" s="23"/>
      <c r="D290" s="69"/>
    </row>
    <row r="291" spans="1:4" ht="15">
      <c r="A291" s="23"/>
      <c r="B291" s="23"/>
      <c r="D291" s="69"/>
    </row>
    <row r="292" spans="1:4" ht="15.75">
      <c r="A292" s="72"/>
      <c r="B292" s="64"/>
      <c r="C292" s="69"/>
      <c r="D292" s="69"/>
    </row>
  </sheetData>
  <sheetProtection/>
  <printOptions/>
  <pageMargins left="1.08" right="0.54" top="1" bottom="1" header="0.5" footer="0.5"/>
  <pageSetup horizontalDpi="600" verticalDpi="600" orientation="portrait" paperSize="9" scale="80" r:id="rId1"/>
  <rowBreaks count="6" manualBreakCount="6">
    <brk id="80" max="255" man="1"/>
    <brk id="113" max="3" man="1"/>
    <brk id="149" max="3" man="1"/>
    <brk id="192" max="3" man="1"/>
    <brk id="242" max="3" man="1"/>
    <brk id="2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57421875" style="0" customWidth="1"/>
    <col min="2" max="2" width="29.140625" style="2" customWidth="1"/>
    <col min="3" max="5" width="7.7109375" style="0" customWidth="1"/>
    <col min="6" max="6" width="7.7109375" style="3" customWidth="1"/>
    <col min="7" max="12" width="7.7109375" style="0" customWidth="1"/>
    <col min="13" max="13" width="8.8515625" style="3" customWidth="1"/>
    <col min="14" max="14" width="9.421875" style="0" customWidth="1"/>
    <col min="15" max="15" width="8.7109375" style="0" customWidth="1"/>
  </cols>
  <sheetData>
    <row r="1" spans="1:16" s="1" customFormat="1" ht="45.75" customHeight="1" thickBot="1">
      <c r="A1" s="227" t="s">
        <v>180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9"/>
      <c r="P1" s="40"/>
    </row>
    <row r="2" spans="1:16" s="151" customFormat="1" ht="26.25" customHeight="1" thickBot="1">
      <c r="A2" s="144" t="s">
        <v>6</v>
      </c>
      <c r="B2" s="145" t="s">
        <v>0</v>
      </c>
      <c r="C2" s="146" t="s">
        <v>1</v>
      </c>
      <c r="D2" s="147" t="s">
        <v>9</v>
      </c>
      <c r="E2" s="147" t="s">
        <v>2</v>
      </c>
      <c r="F2" s="148" t="s">
        <v>3</v>
      </c>
      <c r="G2" s="147" t="s">
        <v>10</v>
      </c>
      <c r="H2" s="147" t="s">
        <v>7</v>
      </c>
      <c r="I2" s="147" t="s">
        <v>8</v>
      </c>
      <c r="J2" s="148" t="s">
        <v>11</v>
      </c>
      <c r="K2" s="148" t="s">
        <v>12</v>
      </c>
      <c r="L2" s="149" t="s">
        <v>13</v>
      </c>
      <c r="M2" s="145" t="s">
        <v>4</v>
      </c>
      <c r="N2" s="145" t="s">
        <v>5</v>
      </c>
      <c r="O2" s="144" t="s">
        <v>176</v>
      </c>
      <c r="P2" s="150"/>
    </row>
    <row r="3" spans="1:16" s="4" customFormat="1" ht="16.5" customHeight="1">
      <c r="A3" s="139">
        <v>303</v>
      </c>
      <c r="B3" s="140" t="s">
        <v>127</v>
      </c>
      <c r="C3" s="141">
        <v>8</v>
      </c>
      <c r="D3" s="90">
        <v>14</v>
      </c>
      <c r="E3" s="90">
        <v>16</v>
      </c>
      <c r="F3" s="90">
        <v>11</v>
      </c>
      <c r="G3" s="90">
        <v>12</v>
      </c>
      <c r="H3" s="90">
        <v>14</v>
      </c>
      <c r="I3" s="90">
        <v>13</v>
      </c>
      <c r="J3" s="90">
        <v>9</v>
      </c>
      <c r="K3" s="90">
        <v>13</v>
      </c>
      <c r="L3" s="129">
        <v>12</v>
      </c>
      <c r="M3" s="142">
        <f>SUM(C3:L3)</f>
        <v>122</v>
      </c>
      <c r="N3" s="139">
        <v>1</v>
      </c>
      <c r="O3" s="143">
        <f>M3/10</f>
        <v>12.2</v>
      </c>
      <c r="P3" s="33"/>
    </row>
    <row r="4" spans="1:16" s="8" customFormat="1" ht="16.5" customHeight="1">
      <c r="A4" s="131">
        <v>302</v>
      </c>
      <c r="B4" s="132" t="s">
        <v>126</v>
      </c>
      <c r="C4" s="133">
        <v>8</v>
      </c>
      <c r="D4" s="8">
        <v>15</v>
      </c>
      <c r="E4" s="8">
        <v>15</v>
      </c>
      <c r="F4" s="8">
        <v>10</v>
      </c>
      <c r="G4" s="8">
        <v>10</v>
      </c>
      <c r="H4" s="8">
        <v>10</v>
      </c>
      <c r="I4" s="8">
        <v>10</v>
      </c>
      <c r="J4" s="8">
        <v>10</v>
      </c>
      <c r="K4" s="8">
        <v>14</v>
      </c>
      <c r="L4" s="130">
        <v>12</v>
      </c>
      <c r="M4" s="138">
        <f>SUM(C4:L4)</f>
        <v>114</v>
      </c>
      <c r="N4" s="131">
        <v>2</v>
      </c>
      <c r="O4" s="93">
        <f>M4/10</f>
        <v>11.4</v>
      </c>
      <c r="P4" s="43"/>
    </row>
    <row r="5" spans="1:16" s="4" customFormat="1" ht="16.5" customHeight="1">
      <c r="A5" s="100">
        <v>301</v>
      </c>
      <c r="B5" s="114" t="s">
        <v>23</v>
      </c>
      <c r="C5" s="133">
        <v>5</v>
      </c>
      <c r="D5" s="8">
        <v>14</v>
      </c>
      <c r="E5" s="8">
        <v>17</v>
      </c>
      <c r="F5" s="8">
        <v>9</v>
      </c>
      <c r="G5" s="8">
        <v>11</v>
      </c>
      <c r="H5" s="8">
        <v>15</v>
      </c>
      <c r="I5" s="8">
        <v>10</v>
      </c>
      <c r="J5" s="8">
        <v>8</v>
      </c>
      <c r="K5" s="8">
        <v>11</v>
      </c>
      <c r="L5" s="130">
        <v>9</v>
      </c>
      <c r="M5" s="138">
        <f>SUM(C5:L5)</f>
        <v>109</v>
      </c>
      <c r="N5" s="131">
        <v>3</v>
      </c>
      <c r="O5" s="93">
        <f>M5/10</f>
        <v>10.9</v>
      </c>
      <c r="P5" s="33"/>
    </row>
    <row r="6" spans="1:16" s="8" customFormat="1" ht="16.5" customHeight="1">
      <c r="A6" s="131">
        <v>304</v>
      </c>
      <c r="B6" s="114" t="s">
        <v>24</v>
      </c>
      <c r="C6" s="133">
        <v>6</v>
      </c>
      <c r="D6" s="8">
        <v>14</v>
      </c>
      <c r="E6" s="8">
        <v>12</v>
      </c>
      <c r="F6" s="8">
        <v>11</v>
      </c>
      <c r="G6" s="8">
        <v>8</v>
      </c>
      <c r="H6" s="8">
        <v>11</v>
      </c>
      <c r="I6" s="8">
        <v>11</v>
      </c>
      <c r="J6" s="8">
        <v>6</v>
      </c>
      <c r="K6" s="8">
        <v>11</v>
      </c>
      <c r="L6" s="130">
        <v>10</v>
      </c>
      <c r="M6" s="138">
        <f>SUM(C6:L6)</f>
        <v>100</v>
      </c>
      <c r="N6" s="131">
        <v>4</v>
      </c>
      <c r="O6" s="93">
        <f>M6/10</f>
        <v>10</v>
      </c>
      <c r="P6" s="43"/>
    </row>
    <row r="7" spans="1:16" s="4" customFormat="1" ht="16.5" customHeight="1" thickBot="1">
      <c r="A7" s="134">
        <v>305</v>
      </c>
      <c r="B7" s="115" t="s">
        <v>128</v>
      </c>
      <c r="C7" s="135">
        <v>6</v>
      </c>
      <c r="D7" s="136">
        <v>8</v>
      </c>
      <c r="E7" s="136">
        <v>10</v>
      </c>
      <c r="F7" s="136">
        <v>9</v>
      </c>
      <c r="G7" s="136">
        <v>9</v>
      </c>
      <c r="H7" s="136">
        <v>9</v>
      </c>
      <c r="I7" s="136">
        <v>7</v>
      </c>
      <c r="J7" s="136">
        <v>6</v>
      </c>
      <c r="K7" s="136">
        <v>12</v>
      </c>
      <c r="L7" s="137">
        <v>4</v>
      </c>
      <c r="M7" s="134">
        <f>SUM(C7:L7)</f>
        <v>80</v>
      </c>
      <c r="N7" s="134">
        <v>5</v>
      </c>
      <c r="O7" s="94">
        <f>M7/10</f>
        <v>8</v>
      </c>
      <c r="P7" s="33"/>
    </row>
    <row r="8" spans="1:15" ht="16.5" customHeight="1">
      <c r="A8" s="118"/>
      <c r="B8" s="120"/>
      <c r="C8" s="120"/>
      <c r="D8" s="120"/>
      <c r="E8" s="120"/>
      <c r="F8" s="118"/>
      <c r="G8" s="118"/>
      <c r="H8" s="118"/>
      <c r="I8" s="118"/>
      <c r="J8" s="118"/>
      <c r="K8" s="118"/>
      <c r="L8" s="118"/>
      <c r="M8" s="118"/>
      <c r="N8" s="118"/>
      <c r="O8" s="118"/>
    </row>
    <row r="9" spans="1:15" ht="16.5" customHeight="1">
      <c r="A9" s="118"/>
      <c r="B9" s="120"/>
      <c r="C9" s="120"/>
      <c r="D9" s="120"/>
      <c r="E9" s="120"/>
      <c r="F9" s="118"/>
      <c r="G9" s="118"/>
      <c r="H9" s="118"/>
      <c r="I9" s="118"/>
      <c r="J9" s="118"/>
      <c r="K9" s="118"/>
      <c r="L9" s="118"/>
      <c r="M9" s="118"/>
      <c r="N9" s="118"/>
      <c r="O9" s="118"/>
    </row>
    <row r="10" spans="1:15" ht="16.5" customHeight="1">
      <c r="A10" s="118"/>
      <c r="B10" s="120"/>
      <c r="C10" s="120"/>
      <c r="D10" s="120"/>
      <c r="E10" s="120"/>
      <c r="F10" s="118"/>
      <c r="G10" s="118"/>
      <c r="H10" s="118"/>
      <c r="I10" s="118"/>
      <c r="J10" s="118"/>
      <c r="K10" s="118"/>
      <c r="L10" s="118"/>
      <c r="M10" s="118"/>
      <c r="N10" s="118"/>
      <c r="O10" s="118"/>
    </row>
    <row r="11" spans="1:15" ht="16.5" customHeight="1">
      <c r="A11" s="118"/>
      <c r="B11" s="120" t="s">
        <v>14</v>
      </c>
      <c r="C11" s="120" t="s">
        <v>18</v>
      </c>
      <c r="D11" s="120"/>
      <c r="E11" s="120"/>
      <c r="F11" s="118"/>
      <c r="G11" s="118"/>
      <c r="H11" s="118"/>
      <c r="I11" s="118"/>
      <c r="J11" s="118"/>
      <c r="K11" s="118"/>
      <c r="L11" s="118"/>
      <c r="M11" s="118"/>
      <c r="N11" s="118"/>
      <c r="O11" s="118"/>
    </row>
    <row r="12" spans="1:15" ht="16.5" customHeight="1">
      <c r="A12" s="118"/>
      <c r="B12" s="120"/>
      <c r="C12" s="120"/>
      <c r="D12" s="120"/>
      <c r="E12" s="120"/>
      <c r="F12" s="118"/>
      <c r="G12" s="118"/>
      <c r="H12" s="118"/>
      <c r="I12" s="118"/>
      <c r="J12" s="118"/>
      <c r="K12" s="118"/>
      <c r="L12" s="118"/>
      <c r="M12" s="118"/>
      <c r="N12" s="118"/>
      <c r="O12" s="118"/>
    </row>
    <row r="13" spans="1:15" ht="16.5" customHeight="1">
      <c r="A13" s="118"/>
      <c r="B13" s="120" t="s">
        <v>15</v>
      </c>
      <c r="C13" s="120" t="s">
        <v>19</v>
      </c>
      <c r="D13" s="120"/>
      <c r="E13" s="120"/>
      <c r="F13" s="118"/>
      <c r="G13" s="118"/>
      <c r="H13" s="118"/>
      <c r="I13" s="118"/>
      <c r="J13" s="118"/>
      <c r="K13" s="118"/>
      <c r="L13" s="118"/>
      <c r="M13" s="118"/>
      <c r="N13" s="118"/>
      <c r="O13" s="118"/>
    </row>
    <row r="14" spans="1:15" ht="16.5" customHeight="1">
      <c r="A14" s="118"/>
      <c r="B14" s="120"/>
      <c r="C14" s="120"/>
      <c r="D14" s="120"/>
      <c r="E14" s="120"/>
      <c r="F14" s="118"/>
      <c r="G14" s="118"/>
      <c r="H14" s="118"/>
      <c r="I14" s="118"/>
      <c r="J14" s="118"/>
      <c r="K14" s="118"/>
      <c r="L14" s="118"/>
      <c r="M14" s="118"/>
      <c r="N14" s="118"/>
      <c r="O14" s="118"/>
    </row>
    <row r="15" spans="1:15" ht="16.5" customHeight="1">
      <c r="A15" s="118"/>
      <c r="B15" s="120" t="s">
        <v>16</v>
      </c>
      <c r="C15" s="120" t="s">
        <v>20</v>
      </c>
      <c r="D15" s="120"/>
      <c r="E15" s="120"/>
      <c r="F15" s="118"/>
      <c r="G15" s="118"/>
      <c r="H15" s="118"/>
      <c r="I15" s="118"/>
      <c r="J15" s="118"/>
      <c r="K15" s="118"/>
      <c r="L15" s="118"/>
      <c r="M15" s="118"/>
      <c r="N15" s="118"/>
      <c r="O15" s="118"/>
    </row>
    <row r="16" spans="1:15" ht="16.5" customHeight="1">
      <c r="A16" s="118"/>
      <c r="B16" s="120"/>
      <c r="C16" s="120"/>
      <c r="D16" s="120"/>
      <c r="E16" s="120"/>
      <c r="F16" s="118"/>
      <c r="G16" s="118"/>
      <c r="H16" s="118"/>
      <c r="I16" s="118"/>
      <c r="J16" s="118"/>
      <c r="K16" s="118"/>
      <c r="L16" s="118"/>
      <c r="M16" s="118"/>
      <c r="N16" s="118"/>
      <c r="O16" s="118"/>
    </row>
    <row r="17" spans="1:15" ht="16.5" customHeight="1">
      <c r="A17" s="118"/>
      <c r="B17" s="120" t="s">
        <v>98</v>
      </c>
      <c r="C17" s="120" t="s">
        <v>131</v>
      </c>
      <c r="D17" s="120"/>
      <c r="E17" s="120"/>
      <c r="F17" s="118"/>
      <c r="G17" s="118"/>
      <c r="H17" s="118"/>
      <c r="I17" s="121"/>
      <c r="J17" s="118"/>
      <c r="K17" s="118"/>
      <c r="L17" s="118"/>
      <c r="M17" s="118"/>
      <c r="N17" s="118"/>
      <c r="O17" s="118"/>
    </row>
    <row r="18" spans="1:15" ht="16.5" customHeight="1">
      <c r="A18" s="118"/>
      <c r="B18" s="120"/>
      <c r="C18" s="120"/>
      <c r="D18" s="120"/>
      <c r="E18" s="120"/>
      <c r="F18" s="118"/>
      <c r="G18" s="118"/>
      <c r="H18" s="118"/>
      <c r="I18" s="121"/>
      <c r="J18" s="118"/>
      <c r="K18" s="118"/>
      <c r="L18" s="118"/>
      <c r="M18" s="118"/>
      <c r="N18" s="118"/>
      <c r="O18" s="118"/>
    </row>
    <row r="19" spans="1:15" ht="16.5" customHeight="1">
      <c r="A19" s="118"/>
      <c r="B19" s="118"/>
      <c r="C19" s="118"/>
      <c r="D19" s="118"/>
      <c r="E19" s="120"/>
      <c r="F19" s="118"/>
      <c r="G19" s="118"/>
      <c r="H19" s="118"/>
      <c r="I19" s="118"/>
      <c r="J19" s="118"/>
      <c r="K19" s="118"/>
      <c r="L19" s="118"/>
      <c r="M19" s="118"/>
      <c r="N19" s="118"/>
      <c r="O19" s="118"/>
    </row>
    <row r="20" spans="1:15" ht="16.5" customHeight="1">
      <c r="A20" s="118"/>
      <c r="B20" s="120" t="s">
        <v>17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21"/>
      <c r="N20" s="118"/>
      <c r="O20" s="118"/>
    </row>
    <row r="21" spans="1:15" ht="16.5" customHeight="1">
      <c r="A21" s="9"/>
      <c r="B21" s="10"/>
      <c r="C21" s="9"/>
      <c r="D21" s="9"/>
      <c r="E21" s="9"/>
      <c r="F21" s="9"/>
      <c r="G21" s="9"/>
      <c r="H21" s="9"/>
      <c r="I21" s="9"/>
      <c r="J21" s="9"/>
      <c r="K21" s="9"/>
      <c r="L21" s="9"/>
      <c r="M21" s="11"/>
      <c r="N21" s="9"/>
      <c r="O21" s="9"/>
    </row>
    <row r="22" spans="1:15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1"/>
      <c r="N22" s="9"/>
      <c r="O22" s="9"/>
    </row>
    <row r="23" spans="1:15" ht="12.75">
      <c r="A23" s="9"/>
      <c r="B23" s="9"/>
      <c r="C23" s="9"/>
      <c r="D23" s="9"/>
      <c r="E23" s="9"/>
      <c r="F23" s="11"/>
      <c r="G23" s="9"/>
      <c r="H23" s="9"/>
      <c r="I23" s="9"/>
      <c r="J23" s="9"/>
      <c r="K23" s="9"/>
      <c r="L23" s="9"/>
      <c r="M23" s="11"/>
      <c r="N23" s="9"/>
      <c r="O23" s="9"/>
    </row>
    <row r="24" spans="1:15" ht="12.75">
      <c r="A24" s="9"/>
      <c r="B24" s="9"/>
      <c r="C24" s="9"/>
      <c r="D24" s="9"/>
      <c r="E24" s="9"/>
      <c r="F24" s="11"/>
      <c r="G24" s="9"/>
      <c r="H24" s="9"/>
      <c r="I24" s="9"/>
      <c r="J24" s="9"/>
      <c r="K24" s="9"/>
      <c r="L24" s="9"/>
      <c r="M24" s="11"/>
      <c r="N24" s="9"/>
      <c r="O24" s="9"/>
    </row>
    <row r="25" spans="1:15" ht="12.75">
      <c r="A25" s="9"/>
      <c r="B25" s="9"/>
      <c r="C25" s="9"/>
      <c r="D25" s="9"/>
      <c r="E25" s="9"/>
      <c r="F25" s="11"/>
      <c r="G25" s="9"/>
      <c r="H25" s="9"/>
      <c r="I25" s="9"/>
      <c r="J25" s="9"/>
      <c r="K25" s="9"/>
      <c r="L25" s="9"/>
      <c r="M25" s="11"/>
      <c r="N25" s="9"/>
      <c r="O25" s="9"/>
    </row>
  </sheetData>
  <sheetProtection/>
  <mergeCells count="1">
    <mergeCell ref="A1:O1"/>
  </mergeCells>
  <printOptions/>
  <pageMargins left="0.45" right="0.15748031496062992" top="0.7086614173228347" bottom="0.984251968503937" header="0.5118110236220472" footer="0.5511811023622047"/>
  <pageSetup fitToHeight="1" fitToWidth="1" horizontalDpi="600" verticalDpi="600" orientation="landscape" paperSize="9" scale="97" r:id="rId1"/>
  <headerFooter alignWithMargins="0">
    <oddFooter>&amp;L&amp;8Posted: &amp;D &amp;T&amp;R&amp;8Gail Bradley, Chief Judge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10.57421875" style="0" bestFit="1" customWidth="1"/>
    <col min="2" max="2" width="25.00390625" style="2" customWidth="1"/>
    <col min="3" max="4" width="7.7109375" style="0" customWidth="1"/>
    <col min="5" max="5" width="7.7109375" style="3" customWidth="1"/>
    <col min="6" max="9" width="7.7109375" style="0" customWidth="1"/>
    <col min="10" max="10" width="7.7109375" style="3" customWidth="1"/>
    <col min="11" max="11" width="9.421875" style="0" customWidth="1"/>
    <col min="12" max="12" width="9.57421875" style="0" customWidth="1"/>
  </cols>
  <sheetData>
    <row r="1" spans="1:14" s="1" customFormat="1" ht="56.25" customHeight="1" thickBot="1">
      <c r="A1" s="227" t="s">
        <v>181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30"/>
      <c r="M1" s="226"/>
      <c r="N1" s="40"/>
    </row>
    <row r="2" spans="1:14" s="151" customFormat="1" ht="32.25" customHeight="1" thickBot="1">
      <c r="A2" s="173" t="s">
        <v>6</v>
      </c>
      <c r="B2" s="145" t="s">
        <v>0</v>
      </c>
      <c r="C2" s="174" t="s">
        <v>1</v>
      </c>
      <c r="D2" s="147" t="s">
        <v>9</v>
      </c>
      <c r="E2" s="147" t="s">
        <v>2</v>
      </c>
      <c r="F2" s="148" t="s">
        <v>3</v>
      </c>
      <c r="G2" s="147" t="s">
        <v>10</v>
      </c>
      <c r="H2" s="147" t="s">
        <v>7</v>
      </c>
      <c r="I2" s="147" t="s">
        <v>8</v>
      </c>
      <c r="J2" s="175" t="s">
        <v>11</v>
      </c>
      <c r="K2" s="145" t="s">
        <v>4</v>
      </c>
      <c r="L2" s="145" t="s">
        <v>5</v>
      </c>
      <c r="M2" s="144" t="s">
        <v>176</v>
      </c>
      <c r="N2" s="150"/>
    </row>
    <row r="3" spans="1:14" s="4" customFormat="1" ht="19.5" customHeight="1" thickBot="1">
      <c r="A3" s="169">
        <v>501</v>
      </c>
      <c r="B3" s="113" t="s">
        <v>129</v>
      </c>
      <c r="C3" s="167">
        <v>8</v>
      </c>
      <c r="D3" s="170">
        <v>10</v>
      </c>
      <c r="E3" s="85">
        <v>8</v>
      </c>
      <c r="F3" s="160">
        <v>10</v>
      </c>
      <c r="G3" s="91">
        <v>11</v>
      </c>
      <c r="H3" s="91">
        <v>10</v>
      </c>
      <c r="I3" s="91">
        <v>11</v>
      </c>
      <c r="J3" s="171">
        <v>8</v>
      </c>
      <c r="K3" s="172">
        <f>SUM(C3:J3)-C3</f>
        <v>68</v>
      </c>
      <c r="L3" s="172">
        <v>1</v>
      </c>
      <c r="M3" s="143">
        <f>K3/7</f>
        <v>9.714285714285714</v>
      </c>
      <c r="N3" s="33"/>
    </row>
    <row r="4" spans="1:14" s="4" customFormat="1" ht="19.5" customHeight="1" thickBot="1" thickTop="1">
      <c r="A4" s="165">
        <v>502</v>
      </c>
      <c r="B4" s="114" t="s">
        <v>130</v>
      </c>
      <c r="C4" s="167">
        <v>8</v>
      </c>
      <c r="D4" s="88">
        <v>12</v>
      </c>
      <c r="E4" s="84">
        <v>8</v>
      </c>
      <c r="F4" s="58">
        <v>10</v>
      </c>
      <c r="G4" s="12">
        <v>9</v>
      </c>
      <c r="H4" s="12">
        <v>9</v>
      </c>
      <c r="I4" s="12">
        <v>9</v>
      </c>
      <c r="J4" s="95">
        <v>10</v>
      </c>
      <c r="K4" s="97">
        <f>SUM(C4:J4)-C4</f>
        <v>67</v>
      </c>
      <c r="L4" s="110">
        <v>2</v>
      </c>
      <c r="M4" s="93">
        <f>K4/7</f>
        <v>9.571428571428571</v>
      </c>
      <c r="N4" s="33"/>
    </row>
    <row r="5" spans="1:14" s="4" customFormat="1" ht="19.5" customHeight="1" thickBot="1" thickTop="1">
      <c r="A5" s="166">
        <v>503</v>
      </c>
      <c r="B5" s="115" t="s">
        <v>118</v>
      </c>
      <c r="C5" s="168">
        <v>1</v>
      </c>
      <c r="D5" s="161">
        <v>2</v>
      </c>
      <c r="E5" s="162">
        <v>0</v>
      </c>
      <c r="F5" s="163">
        <v>2</v>
      </c>
      <c r="G5" s="92">
        <v>2</v>
      </c>
      <c r="H5" s="92">
        <v>1</v>
      </c>
      <c r="I5" s="92">
        <v>1</v>
      </c>
      <c r="J5" s="164">
        <v>1</v>
      </c>
      <c r="K5" s="98">
        <f>SUM(C5:J5)-E5</f>
        <v>10</v>
      </c>
      <c r="L5" s="111">
        <v>3</v>
      </c>
      <c r="M5" s="94">
        <f>K5/7</f>
        <v>1.4285714285714286</v>
      </c>
      <c r="N5" s="33"/>
    </row>
    <row r="6" spans="1:13" s="20" customFormat="1" ht="19.5" customHeight="1">
      <c r="A6" s="127"/>
      <c r="B6" s="128"/>
      <c r="C6" s="127"/>
      <c r="D6" s="177"/>
      <c r="E6" s="180"/>
      <c r="F6" s="177"/>
      <c r="G6" s="177"/>
      <c r="H6" s="177"/>
      <c r="I6" s="177"/>
      <c r="J6" s="177"/>
      <c r="K6" s="178"/>
      <c r="L6" s="177"/>
      <c r="M6" s="181"/>
    </row>
    <row r="7" spans="1:13" s="20" customFormat="1" ht="19.5" customHeight="1">
      <c r="A7" s="127"/>
      <c r="B7" s="128"/>
      <c r="C7" s="127"/>
      <c r="D7" s="177"/>
      <c r="E7" s="180"/>
      <c r="F7" s="177"/>
      <c r="G7" s="177"/>
      <c r="H7" s="177"/>
      <c r="I7" s="177"/>
      <c r="J7" s="177"/>
      <c r="K7" s="178"/>
      <c r="L7" s="177"/>
      <c r="M7" s="181"/>
    </row>
    <row r="8" spans="1:13" s="20" customFormat="1" ht="19.5" customHeight="1" thickBot="1">
      <c r="A8" s="127"/>
      <c r="B8" s="128"/>
      <c r="C8" s="127"/>
      <c r="D8" s="177"/>
      <c r="E8" s="180"/>
      <c r="F8" s="177"/>
      <c r="G8" s="177"/>
      <c r="H8" s="177"/>
      <c r="I8" s="177"/>
      <c r="J8" s="177"/>
      <c r="K8" s="178"/>
      <c r="L8" s="177"/>
      <c r="M8" s="181"/>
    </row>
    <row r="9" spans="1:13" s="20" customFormat="1" ht="19.5" customHeight="1" thickBot="1">
      <c r="A9" s="127"/>
      <c r="B9" s="89" t="s">
        <v>157</v>
      </c>
      <c r="C9" s="127"/>
      <c r="D9" s="176"/>
      <c r="E9" s="177"/>
      <c r="F9" s="177"/>
      <c r="G9" s="177"/>
      <c r="H9" s="177"/>
      <c r="I9" s="177"/>
      <c r="J9" s="177"/>
      <c r="K9" s="178"/>
      <c r="L9" s="177"/>
      <c r="M9" s="127"/>
    </row>
    <row r="10" spans="1:13" s="20" customFormat="1" ht="19.5" customHeight="1">
      <c r="A10" s="127"/>
      <c r="B10" s="83"/>
      <c r="C10" s="127"/>
      <c r="D10" s="176"/>
      <c r="E10" s="177"/>
      <c r="F10" s="177"/>
      <c r="G10" s="177"/>
      <c r="H10" s="177"/>
      <c r="I10" s="177"/>
      <c r="J10" s="177"/>
      <c r="K10" s="178"/>
      <c r="L10" s="177"/>
      <c r="M10" s="127"/>
    </row>
    <row r="11" spans="1:13" ht="16.5" customHeight="1" thickBot="1">
      <c r="A11" s="118"/>
      <c r="B11" s="87" t="s">
        <v>81</v>
      </c>
      <c r="C11" s="120"/>
      <c r="D11" s="118"/>
      <c r="E11" s="118"/>
      <c r="F11" s="118"/>
      <c r="G11" s="118"/>
      <c r="H11" s="118"/>
      <c r="I11" s="121"/>
      <c r="J11" s="122"/>
      <c r="K11" s="122"/>
      <c r="L11" s="118"/>
      <c r="M11" s="122"/>
    </row>
    <row r="12" spans="1:13" s="51" customFormat="1" ht="16.5" customHeight="1" thickTop="1">
      <c r="A12" s="118"/>
      <c r="B12" s="179"/>
      <c r="C12" s="120"/>
      <c r="D12" s="118"/>
      <c r="E12" s="118"/>
      <c r="F12" s="118"/>
      <c r="G12" s="118"/>
      <c r="H12" s="118"/>
      <c r="I12" s="121"/>
      <c r="J12" s="122"/>
      <c r="K12" s="122"/>
      <c r="L12" s="118"/>
      <c r="M12" s="122"/>
    </row>
    <row r="13" spans="1:13" ht="16.5" customHeight="1">
      <c r="A13" s="118"/>
      <c r="B13" s="120" t="s">
        <v>14</v>
      </c>
      <c r="C13" s="120" t="s">
        <v>18</v>
      </c>
      <c r="D13" s="120"/>
      <c r="E13" s="120"/>
      <c r="F13" s="118"/>
      <c r="G13" s="118"/>
      <c r="H13" s="118"/>
      <c r="I13" s="121"/>
      <c r="J13" s="122"/>
      <c r="K13" s="122"/>
      <c r="L13" s="118"/>
      <c r="M13" s="122"/>
    </row>
    <row r="14" spans="1:13" ht="16.5" customHeight="1">
      <c r="A14" s="118"/>
      <c r="B14" s="120"/>
      <c r="C14" s="120"/>
      <c r="D14" s="120"/>
      <c r="E14" s="120"/>
      <c r="F14" s="118"/>
      <c r="G14" s="118"/>
      <c r="H14" s="118"/>
      <c r="I14" s="121"/>
      <c r="J14" s="122"/>
      <c r="K14" s="122"/>
      <c r="L14" s="118"/>
      <c r="M14" s="122"/>
    </row>
    <row r="15" spans="1:13" ht="16.5" customHeight="1">
      <c r="A15" s="118"/>
      <c r="B15" s="120" t="s">
        <v>15</v>
      </c>
      <c r="C15" s="120" t="s">
        <v>82</v>
      </c>
      <c r="D15" s="120"/>
      <c r="E15" s="120"/>
      <c r="F15" s="118"/>
      <c r="G15" s="118"/>
      <c r="H15" s="118"/>
      <c r="I15" s="121"/>
      <c r="J15" s="122"/>
      <c r="K15" s="122"/>
      <c r="L15" s="118"/>
      <c r="M15" s="122"/>
    </row>
    <row r="16" spans="1:13" ht="16.5" customHeight="1">
      <c r="A16" s="118"/>
      <c r="B16" s="120"/>
      <c r="C16" s="120"/>
      <c r="D16" s="120"/>
      <c r="E16" s="120"/>
      <c r="F16" s="118"/>
      <c r="G16" s="118"/>
      <c r="H16" s="118"/>
      <c r="I16" s="121"/>
      <c r="J16" s="122"/>
      <c r="K16" s="122"/>
      <c r="L16" s="118"/>
      <c r="M16" s="122"/>
    </row>
    <row r="17" spans="1:13" ht="16.5" customHeight="1">
      <c r="A17" s="122"/>
      <c r="B17" s="120" t="s">
        <v>16</v>
      </c>
      <c r="C17" s="120" t="s">
        <v>20</v>
      </c>
      <c r="D17" s="120"/>
      <c r="E17" s="120"/>
      <c r="F17" s="118"/>
      <c r="G17" s="118"/>
      <c r="H17" s="118"/>
      <c r="I17" s="121"/>
      <c r="J17" s="122"/>
      <c r="K17" s="122"/>
      <c r="L17" s="122"/>
      <c r="M17" s="122"/>
    </row>
    <row r="18" spans="1:13" ht="16.5" customHeight="1">
      <c r="A18" s="122"/>
      <c r="B18" s="120"/>
      <c r="C18" s="120"/>
      <c r="D18" s="120"/>
      <c r="E18" s="120"/>
      <c r="F18" s="118"/>
      <c r="G18" s="118"/>
      <c r="H18" s="118"/>
      <c r="I18" s="121"/>
      <c r="J18" s="122"/>
      <c r="K18" s="122"/>
      <c r="L18" s="122"/>
      <c r="M18" s="122"/>
    </row>
    <row r="19" spans="1:13" ht="16.5" customHeight="1">
      <c r="A19" s="122"/>
      <c r="B19" s="120" t="s">
        <v>98</v>
      </c>
      <c r="C19" s="120" t="s">
        <v>131</v>
      </c>
      <c r="D19" s="120"/>
      <c r="E19" s="120"/>
      <c r="F19" s="118"/>
      <c r="G19" s="118"/>
      <c r="H19" s="118"/>
      <c r="I19" s="121"/>
      <c r="J19" s="122"/>
      <c r="K19" s="122"/>
      <c r="L19" s="122"/>
      <c r="M19" s="122"/>
    </row>
    <row r="20" spans="1:13" ht="16.5" customHeight="1">
      <c r="A20" s="122"/>
      <c r="B20" s="120"/>
      <c r="C20" s="120"/>
      <c r="D20" s="120"/>
      <c r="E20" s="120"/>
      <c r="F20" s="118"/>
      <c r="G20" s="118"/>
      <c r="H20" s="118"/>
      <c r="I20" s="121"/>
      <c r="J20" s="122"/>
      <c r="K20" s="122"/>
      <c r="L20" s="122"/>
      <c r="M20" s="122"/>
    </row>
    <row r="21" spans="1:13" ht="16.5" customHeight="1">
      <c r="A21" s="122"/>
      <c r="B21" s="118"/>
      <c r="C21" s="118"/>
      <c r="D21" s="118"/>
      <c r="E21" s="118"/>
      <c r="F21" s="118"/>
      <c r="G21" s="122"/>
      <c r="H21" s="125"/>
      <c r="I21" s="122"/>
      <c r="J21" s="122"/>
      <c r="K21" s="122"/>
      <c r="L21" s="122"/>
      <c r="M21" s="122"/>
    </row>
    <row r="22" spans="1:13" ht="16.5" customHeight="1">
      <c r="A22" s="122"/>
      <c r="B22" s="120" t="s">
        <v>17</v>
      </c>
      <c r="C22" s="118"/>
      <c r="D22" s="118"/>
      <c r="E22" s="118"/>
      <c r="F22" s="118"/>
      <c r="G22" s="122"/>
      <c r="H22" s="122"/>
      <c r="I22" s="122"/>
      <c r="J22" s="122"/>
      <c r="K22" s="122"/>
      <c r="L22" s="122"/>
      <c r="M22" s="122"/>
    </row>
    <row r="23" s="80" customFormat="1" ht="12.75">
      <c r="K23" s="81"/>
    </row>
    <row r="24" spans="6:11" s="80" customFormat="1" ht="12.75">
      <c r="F24" s="81"/>
      <c r="K24" s="81"/>
    </row>
    <row r="25" spans="6:11" s="80" customFormat="1" ht="12.75">
      <c r="F25" s="81"/>
      <c r="K25" s="81"/>
    </row>
    <row r="26" spans="6:11" s="80" customFormat="1" ht="12.75">
      <c r="F26" s="81"/>
      <c r="K26" s="81"/>
    </row>
    <row r="27" spans="6:11" s="80" customFormat="1" ht="12.75">
      <c r="F27" s="81"/>
      <c r="K27" s="81"/>
    </row>
    <row r="28" spans="6:11" s="80" customFormat="1" ht="12.75">
      <c r="F28" s="81"/>
      <c r="K28" s="81"/>
    </row>
    <row r="29" spans="5:10" s="80" customFormat="1" ht="12.75">
      <c r="E29" s="81"/>
      <c r="J29" s="81"/>
    </row>
    <row r="30" spans="5:10" s="80" customFormat="1" ht="12.75">
      <c r="E30" s="81"/>
      <c r="J30" s="81"/>
    </row>
    <row r="31" spans="5:10" s="80" customFormat="1" ht="12.75">
      <c r="E31" s="81"/>
      <c r="J31" s="81"/>
    </row>
    <row r="32" spans="5:10" s="80" customFormat="1" ht="12.75">
      <c r="E32" s="81"/>
      <c r="J32" s="81"/>
    </row>
    <row r="33" spans="5:10" s="80" customFormat="1" ht="12.75">
      <c r="E33" s="81"/>
      <c r="J33" s="81"/>
    </row>
    <row r="34" spans="5:10" s="80" customFormat="1" ht="12.75">
      <c r="E34" s="81"/>
      <c r="J34" s="81"/>
    </row>
    <row r="35" spans="5:10" s="80" customFormat="1" ht="12.75">
      <c r="E35" s="81"/>
      <c r="J35" s="81"/>
    </row>
    <row r="36" spans="5:10" s="80" customFormat="1" ht="12.75">
      <c r="E36" s="81"/>
      <c r="J36" s="81"/>
    </row>
    <row r="37" spans="5:10" s="80" customFormat="1" ht="12.75">
      <c r="E37" s="81"/>
      <c r="J37" s="81"/>
    </row>
    <row r="38" spans="5:10" s="80" customFormat="1" ht="12.75">
      <c r="E38" s="81"/>
      <c r="J38" s="81"/>
    </row>
    <row r="39" spans="5:10" s="80" customFormat="1" ht="12.75">
      <c r="E39" s="81"/>
      <c r="J39" s="81"/>
    </row>
    <row r="40" ht="12.75">
      <c r="B40" s="79"/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&amp;L&amp;8Posted: &amp;D &amp;T &amp;R&amp;8Gail Bradley, Chief Judge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zoomScalePageLayoutView="0" workbookViewId="0" topLeftCell="A1">
      <selection activeCell="N10" sqref="N10"/>
    </sheetView>
  </sheetViews>
  <sheetFormatPr defaultColWidth="9.140625" defaultRowHeight="12.75"/>
  <cols>
    <col min="1" max="1" width="8.00390625" style="0" customWidth="1"/>
    <col min="2" max="2" width="29.57421875" style="2" customWidth="1"/>
    <col min="3" max="8" width="7.7109375" style="0" customWidth="1"/>
    <col min="9" max="10" width="7.7109375" style="3" customWidth="1"/>
    <col min="11" max="12" width="7.7109375" style="0" customWidth="1"/>
    <col min="13" max="15" width="9.7109375" style="0" customWidth="1"/>
    <col min="16" max="16" width="8.140625" style="0" customWidth="1"/>
    <col min="17" max="17" width="1.8515625" style="0" customWidth="1"/>
    <col min="18" max="18" width="8.140625" style="0" customWidth="1"/>
    <col min="19" max="19" width="1.8515625" style="0" customWidth="1"/>
    <col min="20" max="20" width="8.00390625" style="0" customWidth="1"/>
    <col min="21" max="21" width="1.7109375" style="0" customWidth="1"/>
    <col min="22" max="22" width="9.421875" style="0" customWidth="1"/>
    <col min="23" max="23" width="17.7109375" style="0" customWidth="1"/>
  </cols>
  <sheetData>
    <row r="1" spans="1:22" s="1" customFormat="1" ht="54" customHeight="1" thickBot="1">
      <c r="A1" s="231" t="s">
        <v>177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3"/>
      <c r="P1" s="17"/>
      <c r="Q1" s="17"/>
      <c r="R1" s="17"/>
      <c r="S1" s="17"/>
      <c r="T1" s="17"/>
      <c r="U1" s="17"/>
      <c r="V1" s="18"/>
    </row>
    <row r="2" spans="1:16" s="214" customFormat="1" ht="36" customHeight="1" thickBot="1">
      <c r="A2" s="218" t="s">
        <v>6</v>
      </c>
      <c r="B2" s="208" t="s">
        <v>0</v>
      </c>
      <c r="C2" s="209" t="s">
        <v>1</v>
      </c>
      <c r="D2" s="210" t="s">
        <v>9</v>
      </c>
      <c r="E2" s="210" t="s">
        <v>2</v>
      </c>
      <c r="F2" s="211" t="s">
        <v>3</v>
      </c>
      <c r="G2" s="210" t="s">
        <v>10</v>
      </c>
      <c r="H2" s="210" t="s">
        <v>7</v>
      </c>
      <c r="I2" s="210" t="s">
        <v>8</v>
      </c>
      <c r="J2" s="211" t="s">
        <v>11</v>
      </c>
      <c r="K2" s="211" t="s">
        <v>12</v>
      </c>
      <c r="L2" s="212" t="s">
        <v>13</v>
      </c>
      <c r="M2" s="208" t="s">
        <v>4</v>
      </c>
      <c r="N2" s="208" t="s">
        <v>5</v>
      </c>
      <c r="O2" s="207" t="s">
        <v>176</v>
      </c>
      <c r="P2" s="213"/>
    </row>
    <row r="3" spans="1:16" s="4" customFormat="1" ht="16.5" customHeight="1">
      <c r="A3" s="169">
        <v>801</v>
      </c>
      <c r="B3" s="194" t="s">
        <v>162</v>
      </c>
      <c r="C3" s="215">
        <v>10</v>
      </c>
      <c r="D3" s="91">
        <v>9</v>
      </c>
      <c r="E3" s="91">
        <v>11</v>
      </c>
      <c r="F3" s="91">
        <v>9</v>
      </c>
      <c r="G3" s="91">
        <v>11</v>
      </c>
      <c r="H3" s="91">
        <v>9</v>
      </c>
      <c r="I3" s="91">
        <v>11</v>
      </c>
      <c r="J3" s="91">
        <v>11</v>
      </c>
      <c r="K3" s="91">
        <v>10</v>
      </c>
      <c r="L3" s="171">
        <v>7</v>
      </c>
      <c r="M3" s="172">
        <f>SUM(C3:L3)</f>
        <v>98</v>
      </c>
      <c r="N3" s="198">
        <v>1</v>
      </c>
      <c r="O3" s="198">
        <f>M3/10</f>
        <v>9.8</v>
      </c>
      <c r="P3" s="33"/>
    </row>
    <row r="4" spans="1:16" s="8" customFormat="1" ht="16.5" customHeight="1">
      <c r="A4" s="165">
        <v>802</v>
      </c>
      <c r="B4" s="114" t="s">
        <v>163</v>
      </c>
      <c r="C4" s="216">
        <v>7</v>
      </c>
      <c r="D4" s="12">
        <v>9</v>
      </c>
      <c r="E4" s="12">
        <v>10</v>
      </c>
      <c r="F4" s="12">
        <v>8</v>
      </c>
      <c r="G4" s="12">
        <v>9</v>
      </c>
      <c r="H4" s="12">
        <v>9</v>
      </c>
      <c r="I4" s="12">
        <v>9</v>
      </c>
      <c r="J4" s="12">
        <v>9</v>
      </c>
      <c r="K4" s="12">
        <v>8</v>
      </c>
      <c r="L4" s="95">
        <v>9</v>
      </c>
      <c r="M4" s="97">
        <f>SUM(C4:L4)</f>
        <v>87</v>
      </c>
      <c r="N4" s="131">
        <v>2</v>
      </c>
      <c r="O4" s="183">
        <f>M4/10</f>
        <v>8.7</v>
      </c>
      <c r="P4" s="43"/>
    </row>
    <row r="5" spans="1:16" s="4" customFormat="1" ht="16.5" customHeight="1" thickBot="1">
      <c r="A5" s="166">
        <v>803</v>
      </c>
      <c r="B5" s="217" t="s">
        <v>164</v>
      </c>
      <c r="C5" s="105">
        <v>7</v>
      </c>
      <c r="D5" s="92">
        <v>6</v>
      </c>
      <c r="E5" s="92">
        <v>10</v>
      </c>
      <c r="F5" s="92">
        <v>7</v>
      </c>
      <c r="G5" s="92">
        <v>6</v>
      </c>
      <c r="H5" s="92" t="s">
        <v>189</v>
      </c>
      <c r="I5" s="92" t="s">
        <v>189</v>
      </c>
      <c r="J5" s="92" t="s">
        <v>189</v>
      </c>
      <c r="K5" s="92" t="s">
        <v>189</v>
      </c>
      <c r="L5" s="164" t="s">
        <v>189</v>
      </c>
      <c r="M5" s="98">
        <f>SUM(C5:L5)</f>
        <v>36</v>
      </c>
      <c r="N5" s="101">
        <v>3</v>
      </c>
      <c r="O5" s="101">
        <f>M5/5</f>
        <v>7.2</v>
      </c>
      <c r="P5" s="33"/>
    </row>
    <row r="6" spans="1:15" s="16" customFormat="1" ht="16.5" customHeight="1">
      <c r="A6" s="118"/>
      <c r="B6" s="118"/>
      <c r="C6" s="118"/>
      <c r="D6" s="118"/>
      <c r="E6" s="118"/>
      <c r="F6" s="118"/>
      <c r="G6" s="118"/>
      <c r="H6" s="118"/>
      <c r="I6" s="121"/>
      <c r="J6" s="121"/>
      <c r="K6" s="118"/>
      <c r="L6" s="118"/>
      <c r="M6" s="118"/>
      <c r="N6" s="118"/>
      <c r="O6" s="118"/>
    </row>
    <row r="7" spans="1:15" s="9" customFormat="1" ht="16.5" customHeight="1">
      <c r="A7" s="118"/>
      <c r="B7" s="120"/>
      <c r="C7" s="118"/>
      <c r="D7" s="118"/>
      <c r="E7" s="118"/>
      <c r="F7" s="118"/>
      <c r="G7" s="118"/>
      <c r="H7" s="118"/>
      <c r="I7" s="121"/>
      <c r="J7" s="121"/>
      <c r="K7" s="118"/>
      <c r="L7" s="118"/>
      <c r="M7" s="118"/>
      <c r="N7" s="118"/>
      <c r="O7" s="118"/>
    </row>
    <row r="8" spans="1:15" s="9" customFormat="1" ht="16.5" customHeight="1">
      <c r="A8" s="118"/>
      <c r="B8" s="118"/>
      <c r="C8" s="118"/>
      <c r="D8" s="118"/>
      <c r="E8" s="118"/>
      <c r="F8" s="118"/>
      <c r="G8" s="118"/>
      <c r="H8" s="118"/>
      <c r="I8" s="121"/>
      <c r="J8" s="121"/>
      <c r="K8" s="118"/>
      <c r="L8" s="118"/>
      <c r="M8" s="118"/>
      <c r="N8" s="118"/>
      <c r="O8" s="118"/>
    </row>
    <row r="9" spans="1:15" s="9" customFormat="1" ht="16.5" customHeight="1">
      <c r="A9" s="118"/>
      <c r="B9" s="118"/>
      <c r="C9" s="118"/>
      <c r="D9" s="118"/>
      <c r="E9" s="118"/>
      <c r="F9" s="118"/>
      <c r="G9" s="118"/>
      <c r="H9" s="118"/>
      <c r="I9" s="121"/>
      <c r="J9" s="121"/>
      <c r="K9" s="118"/>
      <c r="L9" s="118"/>
      <c r="M9" s="118"/>
      <c r="N9" s="118"/>
      <c r="O9" s="118"/>
    </row>
    <row r="10" spans="1:15" s="9" customFormat="1" ht="16.5" customHeight="1">
      <c r="A10" s="118"/>
      <c r="B10" s="118"/>
      <c r="C10" s="118"/>
      <c r="D10" s="118"/>
      <c r="E10" s="118"/>
      <c r="F10" s="118"/>
      <c r="G10" s="118"/>
      <c r="H10" s="118"/>
      <c r="I10" s="121"/>
      <c r="J10" s="121"/>
      <c r="K10" s="118"/>
      <c r="L10" s="118"/>
      <c r="M10" s="118"/>
      <c r="N10" s="118"/>
      <c r="O10" s="118"/>
    </row>
    <row r="11" spans="1:15" s="9" customFormat="1" ht="16.5" customHeight="1">
      <c r="A11" s="118"/>
      <c r="B11" s="118"/>
      <c r="C11" s="118"/>
      <c r="D11" s="118"/>
      <c r="E11" s="118"/>
      <c r="F11" s="118"/>
      <c r="G11" s="118"/>
      <c r="H11" s="118"/>
      <c r="I11" s="121"/>
      <c r="J11" s="121"/>
      <c r="K11" s="118"/>
      <c r="L11" s="118"/>
      <c r="M11" s="118"/>
      <c r="N11" s="118"/>
      <c r="O11" s="118"/>
    </row>
    <row r="12" spans="1:15" ht="16.5" customHeight="1">
      <c r="A12" s="122"/>
      <c r="B12" s="120" t="s">
        <v>14</v>
      </c>
      <c r="C12" s="120" t="s">
        <v>18</v>
      </c>
      <c r="D12" s="118"/>
      <c r="E12" s="118"/>
      <c r="F12" s="118"/>
      <c r="G12" s="122"/>
      <c r="H12" s="122"/>
      <c r="I12" s="125"/>
      <c r="J12" s="125"/>
      <c r="K12" s="122"/>
      <c r="L12" s="122"/>
      <c r="M12" s="122"/>
      <c r="N12" s="122"/>
      <c r="O12" s="122"/>
    </row>
    <row r="13" spans="1:15" ht="16.5" customHeight="1">
      <c r="A13" s="122"/>
      <c r="B13" s="120"/>
      <c r="C13" s="120"/>
      <c r="D13" s="120"/>
      <c r="E13" s="120"/>
      <c r="F13" s="118"/>
      <c r="G13" s="122"/>
      <c r="H13" s="122"/>
      <c r="I13" s="125"/>
      <c r="J13" s="125"/>
      <c r="K13" s="122"/>
      <c r="L13" s="122"/>
      <c r="M13" s="122"/>
      <c r="N13" s="122"/>
      <c r="O13" s="122"/>
    </row>
    <row r="14" spans="1:15" ht="16.5" customHeight="1">
      <c r="A14" s="122"/>
      <c r="B14" s="120" t="s">
        <v>15</v>
      </c>
      <c r="C14" s="120" t="s">
        <v>19</v>
      </c>
      <c r="D14" s="120"/>
      <c r="E14" s="120"/>
      <c r="F14" s="118"/>
      <c r="G14" s="122"/>
      <c r="H14" s="122"/>
      <c r="I14" s="125"/>
      <c r="J14" s="125"/>
      <c r="K14" s="122"/>
      <c r="L14" s="122"/>
      <c r="M14" s="122"/>
      <c r="N14" s="122"/>
      <c r="O14" s="122"/>
    </row>
    <row r="15" spans="1:15" ht="16.5" customHeight="1">
      <c r="A15" s="122"/>
      <c r="B15" s="120"/>
      <c r="C15" s="120"/>
      <c r="D15" s="120"/>
      <c r="E15" s="120"/>
      <c r="F15" s="118"/>
      <c r="G15" s="122"/>
      <c r="H15" s="122"/>
      <c r="I15" s="125"/>
      <c r="J15" s="125"/>
      <c r="K15" s="122"/>
      <c r="L15" s="122"/>
      <c r="M15" s="122"/>
      <c r="N15" s="122"/>
      <c r="O15" s="122"/>
    </row>
    <row r="16" spans="1:15" ht="16.5" customHeight="1">
      <c r="A16" s="122"/>
      <c r="B16" s="120" t="s">
        <v>16</v>
      </c>
      <c r="C16" s="120" t="s">
        <v>20</v>
      </c>
      <c r="D16" s="120"/>
      <c r="E16" s="120"/>
      <c r="F16" s="118"/>
      <c r="G16" s="122"/>
      <c r="H16" s="122"/>
      <c r="I16" s="125"/>
      <c r="J16" s="125"/>
      <c r="K16" s="122"/>
      <c r="L16" s="122"/>
      <c r="M16" s="122"/>
      <c r="N16" s="122"/>
      <c r="O16" s="122"/>
    </row>
    <row r="17" spans="1:15" ht="16.5" customHeight="1">
      <c r="A17" s="122"/>
      <c r="B17" s="120"/>
      <c r="C17" s="120"/>
      <c r="D17" s="120"/>
      <c r="E17" s="120"/>
      <c r="F17" s="118"/>
      <c r="G17" s="122"/>
      <c r="H17" s="122"/>
      <c r="I17" s="125"/>
      <c r="J17" s="125"/>
      <c r="K17" s="122"/>
      <c r="L17" s="122"/>
      <c r="M17" s="122"/>
      <c r="N17" s="122"/>
      <c r="O17" s="122"/>
    </row>
    <row r="18" spans="1:15" ht="16.5" customHeight="1">
      <c r="A18" s="122"/>
      <c r="B18" s="120" t="s">
        <v>98</v>
      </c>
      <c r="C18" s="120" t="s">
        <v>131</v>
      </c>
      <c r="D18" s="120"/>
      <c r="E18" s="120"/>
      <c r="F18" s="118"/>
      <c r="G18" s="118"/>
      <c r="H18" s="118"/>
      <c r="I18" s="121"/>
      <c r="J18" s="122"/>
      <c r="K18" s="122"/>
      <c r="L18" s="122"/>
      <c r="M18" s="122"/>
      <c r="N18" s="122"/>
      <c r="O18" s="122"/>
    </row>
    <row r="19" spans="1:15" ht="16.5" customHeight="1">
      <c r="A19" s="122"/>
      <c r="B19" s="120"/>
      <c r="C19" s="120"/>
      <c r="D19" s="120"/>
      <c r="E19" s="120"/>
      <c r="F19" s="118"/>
      <c r="G19" s="118"/>
      <c r="H19" s="118"/>
      <c r="I19" s="121"/>
      <c r="J19" s="122"/>
      <c r="K19" s="122"/>
      <c r="L19" s="122"/>
      <c r="M19" s="122"/>
      <c r="N19" s="122"/>
      <c r="O19" s="122"/>
    </row>
    <row r="20" spans="1:15" ht="16.5" customHeight="1">
      <c r="A20" s="122"/>
      <c r="B20" s="118"/>
      <c r="C20" s="118"/>
      <c r="D20" s="120"/>
      <c r="E20" s="120"/>
      <c r="F20" s="118"/>
      <c r="G20" s="122"/>
      <c r="H20" s="122"/>
      <c r="I20" s="125"/>
      <c r="J20" s="125"/>
      <c r="K20" s="122"/>
      <c r="L20" s="122"/>
      <c r="M20" s="122"/>
      <c r="N20" s="122"/>
      <c r="O20" s="122"/>
    </row>
    <row r="21" spans="1:15" ht="16.5" customHeight="1">
      <c r="A21" s="122"/>
      <c r="B21" s="120" t="s">
        <v>17</v>
      </c>
      <c r="C21" s="118"/>
      <c r="D21" s="118"/>
      <c r="E21" s="118"/>
      <c r="F21" s="118"/>
      <c r="G21" s="122"/>
      <c r="H21" s="122"/>
      <c r="I21" s="125"/>
      <c r="J21" s="125"/>
      <c r="K21" s="122"/>
      <c r="L21" s="122"/>
      <c r="M21" s="122"/>
      <c r="N21" s="122"/>
      <c r="O21" s="122"/>
    </row>
    <row r="22" spans="1:16" ht="16.5" customHeight="1">
      <c r="A22" s="118"/>
      <c r="B22" s="120"/>
      <c r="C22" s="118"/>
      <c r="D22" s="118"/>
      <c r="E22" s="118"/>
      <c r="F22" s="118"/>
      <c r="G22" s="118"/>
      <c r="H22" s="118"/>
      <c r="I22" s="121"/>
      <c r="J22" s="121"/>
      <c r="K22" s="118"/>
      <c r="L22" s="118"/>
      <c r="M22" s="118"/>
      <c r="N22" s="118"/>
      <c r="O22" s="118"/>
      <c r="P22" s="118"/>
    </row>
    <row r="23" spans="1:16" ht="12.75">
      <c r="A23" s="118"/>
      <c r="B23" s="118"/>
      <c r="C23" s="118"/>
      <c r="D23" s="118"/>
      <c r="E23" s="118"/>
      <c r="F23" s="118"/>
      <c r="G23" s="118"/>
      <c r="H23" s="118"/>
      <c r="I23" s="121"/>
      <c r="J23" s="121"/>
      <c r="K23" s="118"/>
      <c r="L23" s="118"/>
      <c r="M23" s="118"/>
      <c r="N23" s="118"/>
      <c r="O23" s="118"/>
      <c r="P23" s="118"/>
    </row>
    <row r="24" spans="1:16" ht="12.75">
      <c r="A24" s="118"/>
      <c r="B24" s="118"/>
      <c r="C24" s="118"/>
      <c r="D24" s="118"/>
      <c r="E24" s="118"/>
      <c r="F24" s="118"/>
      <c r="G24" s="118"/>
      <c r="H24" s="118"/>
      <c r="I24" s="121"/>
      <c r="J24" s="121"/>
      <c r="K24" s="118"/>
      <c r="L24" s="118"/>
      <c r="M24" s="118"/>
      <c r="N24" s="118"/>
      <c r="O24" s="118"/>
      <c r="P24" s="118"/>
    </row>
    <row r="25" spans="1:16" ht="12.75">
      <c r="A25" s="118"/>
      <c r="B25" s="118"/>
      <c r="C25" s="118"/>
      <c r="D25" s="118"/>
      <c r="E25" s="118"/>
      <c r="F25" s="118"/>
      <c r="G25" s="118"/>
      <c r="H25" s="118"/>
      <c r="I25" s="121"/>
      <c r="J25" s="121"/>
      <c r="K25" s="118"/>
      <c r="L25" s="118"/>
      <c r="M25" s="118"/>
      <c r="N25" s="118"/>
      <c r="O25" s="118"/>
      <c r="P25" s="118"/>
    </row>
    <row r="26" spans="1:16" ht="12.75">
      <c r="A26" s="118"/>
      <c r="B26" s="118"/>
      <c r="C26" s="118"/>
      <c r="D26" s="118"/>
      <c r="E26" s="118"/>
      <c r="F26" s="118"/>
      <c r="G26" s="118"/>
      <c r="H26" s="118"/>
      <c r="I26" s="121"/>
      <c r="J26" s="121"/>
      <c r="K26" s="118"/>
      <c r="L26" s="118"/>
      <c r="M26" s="118"/>
      <c r="N26" s="118"/>
      <c r="O26" s="118"/>
      <c r="P26" s="118"/>
    </row>
    <row r="27" spans="1:16" ht="12.75">
      <c r="A27" s="118"/>
      <c r="B27" s="118"/>
      <c r="C27" s="118"/>
      <c r="D27" s="118"/>
      <c r="E27" s="118"/>
      <c r="F27" s="118"/>
      <c r="G27" s="118"/>
      <c r="H27" s="118"/>
      <c r="I27" s="121"/>
      <c r="J27" s="121"/>
      <c r="K27" s="118"/>
      <c r="L27" s="118"/>
      <c r="M27" s="118"/>
      <c r="N27" s="118"/>
      <c r="O27" s="118"/>
      <c r="P27" s="118"/>
    </row>
    <row r="28" ht="12.75">
      <c r="B28" s="79"/>
    </row>
  </sheetData>
  <sheetProtection/>
  <mergeCells count="1">
    <mergeCell ref="A1:O1"/>
  </mergeCells>
  <printOptions/>
  <pageMargins left="0.44" right="0.15748031496062992" top="0.67" bottom="0.984251968503937" header="0.5118110236220472" footer="0.5118110236220472"/>
  <pageSetup fitToHeight="1" fitToWidth="1" orientation="landscape" paperSize="9" r:id="rId1"/>
  <headerFooter alignWithMargins="0">
    <oddFooter>&amp;L&amp;8Posted: &amp;D &amp;T&amp;R&amp;8Gail Bradley, Chief Judge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8.00390625" style="0" customWidth="1"/>
    <col min="2" max="2" width="29.57421875" style="0" customWidth="1"/>
    <col min="3" max="12" width="7.7109375" style="0" customWidth="1"/>
    <col min="13" max="15" width="9.7109375" style="0" customWidth="1"/>
  </cols>
  <sheetData>
    <row r="1" spans="1:22" s="28" customFormat="1" ht="54" customHeight="1" thickBot="1">
      <c r="A1" s="227" t="s">
        <v>178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29"/>
      <c r="P1" s="26"/>
      <c r="Q1" s="26"/>
      <c r="R1" s="26"/>
      <c r="S1" s="26"/>
      <c r="T1" s="26"/>
      <c r="U1" s="26"/>
      <c r="V1" s="27"/>
    </row>
    <row r="2" spans="1:16" s="214" customFormat="1" ht="36" customHeight="1" thickBot="1">
      <c r="A2" s="207" t="s">
        <v>6</v>
      </c>
      <c r="B2" s="208" t="s">
        <v>0</v>
      </c>
      <c r="C2" s="209" t="s">
        <v>1</v>
      </c>
      <c r="D2" s="210" t="s">
        <v>9</v>
      </c>
      <c r="E2" s="210" t="s">
        <v>2</v>
      </c>
      <c r="F2" s="211" t="s">
        <v>3</v>
      </c>
      <c r="G2" s="210" t="s">
        <v>10</v>
      </c>
      <c r="H2" s="210" t="s">
        <v>7</v>
      </c>
      <c r="I2" s="210" t="s">
        <v>8</v>
      </c>
      <c r="J2" s="211" t="s">
        <v>11</v>
      </c>
      <c r="K2" s="211" t="s">
        <v>12</v>
      </c>
      <c r="L2" s="212" t="s">
        <v>13</v>
      </c>
      <c r="M2" s="208" t="s">
        <v>4</v>
      </c>
      <c r="N2" s="208" t="s">
        <v>5</v>
      </c>
      <c r="O2" s="207" t="s">
        <v>176</v>
      </c>
      <c r="P2" s="213"/>
    </row>
    <row r="3" spans="1:16" s="4" customFormat="1" ht="16.5" customHeight="1">
      <c r="A3" s="183">
        <v>701</v>
      </c>
      <c r="B3" s="184" t="s">
        <v>169</v>
      </c>
      <c r="C3" s="185">
        <v>7</v>
      </c>
      <c r="D3" s="86">
        <v>8</v>
      </c>
      <c r="E3" s="86">
        <v>4</v>
      </c>
      <c r="F3" s="86">
        <v>9</v>
      </c>
      <c r="G3" s="86">
        <v>8</v>
      </c>
      <c r="H3" s="86">
        <v>6</v>
      </c>
      <c r="I3" s="86">
        <v>7</v>
      </c>
      <c r="J3" s="86">
        <v>9</v>
      </c>
      <c r="K3" s="86">
        <v>12</v>
      </c>
      <c r="L3" s="196" t="s">
        <v>160</v>
      </c>
      <c r="M3" s="172">
        <f>SUM(C3:L3)</f>
        <v>70</v>
      </c>
      <c r="N3" s="198">
        <v>1</v>
      </c>
      <c r="O3" s="222">
        <f>M3/9</f>
        <v>7.777777777777778</v>
      </c>
      <c r="P3" s="33"/>
    </row>
    <row r="4" spans="1:15" s="10" customFormat="1" ht="16.5" customHeight="1">
      <c r="A4" s="100">
        <v>702</v>
      </c>
      <c r="B4" s="182" t="s">
        <v>167</v>
      </c>
      <c r="C4" s="33">
        <v>7</v>
      </c>
      <c r="D4" s="4">
        <v>7</v>
      </c>
      <c r="E4" s="4">
        <v>6</v>
      </c>
      <c r="F4" s="4">
        <v>7</v>
      </c>
      <c r="G4" s="4">
        <v>5</v>
      </c>
      <c r="H4" s="4">
        <v>5</v>
      </c>
      <c r="I4" s="4">
        <v>8</v>
      </c>
      <c r="J4" s="4">
        <v>6</v>
      </c>
      <c r="K4" s="4">
        <v>10</v>
      </c>
      <c r="L4" s="52">
        <v>5</v>
      </c>
      <c r="M4" s="97">
        <f>SUM(C4:L4)</f>
        <v>66</v>
      </c>
      <c r="N4" s="100">
        <v>2</v>
      </c>
      <c r="O4" s="143">
        <f>M4/9</f>
        <v>7.333333333333333</v>
      </c>
    </row>
    <row r="5" spans="1:15" s="10" customFormat="1" ht="16.5" customHeight="1" thickBot="1">
      <c r="A5" s="101">
        <v>703</v>
      </c>
      <c r="B5" s="115" t="s">
        <v>168</v>
      </c>
      <c r="C5" s="105">
        <v>1</v>
      </c>
      <c r="D5" s="92">
        <v>6</v>
      </c>
      <c r="E5" s="92">
        <v>3</v>
      </c>
      <c r="F5" s="92">
        <v>5</v>
      </c>
      <c r="G5" s="92">
        <v>6</v>
      </c>
      <c r="H5" s="92">
        <v>7</v>
      </c>
      <c r="I5" s="92">
        <v>4</v>
      </c>
      <c r="J5" s="92">
        <v>5</v>
      </c>
      <c r="K5" s="92">
        <v>14</v>
      </c>
      <c r="L5" s="164">
        <v>2</v>
      </c>
      <c r="M5" s="98">
        <f>SUM(C5:L5)</f>
        <v>53</v>
      </c>
      <c r="N5" s="101">
        <v>3</v>
      </c>
      <c r="O5" s="223">
        <f>M5/9</f>
        <v>5.888888888888889</v>
      </c>
    </row>
    <row r="6" spans="1:15" s="10" customFormat="1" ht="16.5" customHeight="1">
      <c r="A6" s="127"/>
      <c r="B6" s="120"/>
      <c r="C6" s="127"/>
      <c r="D6" s="127"/>
      <c r="E6" s="127"/>
      <c r="F6" s="127"/>
      <c r="G6" s="120"/>
      <c r="H6" s="120"/>
      <c r="I6" s="120"/>
      <c r="J6" s="120"/>
      <c r="K6" s="120"/>
      <c r="L6" s="120"/>
      <c r="M6" s="178"/>
      <c r="N6" s="127"/>
      <c r="O6" s="120"/>
    </row>
    <row r="7" spans="1:15" s="10" customFormat="1" ht="16.5" customHeight="1">
      <c r="A7" s="120"/>
      <c r="B7" s="120"/>
      <c r="C7" s="120"/>
      <c r="D7" s="120"/>
      <c r="E7" s="120"/>
      <c r="F7" s="127"/>
      <c r="G7" s="120"/>
      <c r="H7" s="120"/>
      <c r="I7" s="120"/>
      <c r="J7" s="120"/>
      <c r="K7" s="120"/>
      <c r="L7" s="120"/>
      <c r="M7" s="120"/>
      <c r="N7" s="120"/>
      <c r="O7" s="120"/>
    </row>
    <row r="8" spans="1:15" s="23" customFormat="1" ht="16.5" customHeight="1">
      <c r="A8" s="120"/>
      <c r="B8" s="120"/>
      <c r="C8" s="120"/>
      <c r="D8" s="120"/>
      <c r="E8" s="120"/>
      <c r="F8" s="127"/>
      <c r="G8" s="120"/>
      <c r="H8" s="120"/>
      <c r="I8" s="120"/>
      <c r="J8" s="120"/>
      <c r="K8" s="120"/>
      <c r="L8" s="120"/>
      <c r="M8" s="120"/>
      <c r="N8" s="120"/>
      <c r="O8" s="120"/>
    </row>
    <row r="9" spans="1:15" s="23" customFormat="1" ht="16.5" customHeight="1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</row>
    <row r="10" spans="1:15" s="23" customFormat="1" ht="16.5" customHeight="1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</row>
    <row r="11" spans="1:15" s="23" customFormat="1" ht="16.5" customHeight="1">
      <c r="A11" s="120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</row>
    <row r="12" spans="1:15" ht="16.5" customHeight="1">
      <c r="A12" s="118"/>
      <c r="B12" s="120" t="s">
        <v>14</v>
      </c>
      <c r="C12" s="120" t="s">
        <v>18</v>
      </c>
      <c r="D12" s="118"/>
      <c r="E12" s="118"/>
      <c r="F12" s="118"/>
      <c r="G12" s="118"/>
      <c r="H12" s="120"/>
      <c r="I12" s="120"/>
      <c r="J12" s="120"/>
      <c r="K12" s="120"/>
      <c r="L12" s="120"/>
      <c r="M12" s="120"/>
      <c r="N12" s="118"/>
      <c r="O12" s="118"/>
    </row>
    <row r="13" spans="1:15" ht="16.5" customHeight="1">
      <c r="A13" s="118"/>
      <c r="B13" s="120"/>
      <c r="C13" s="120"/>
      <c r="D13" s="120"/>
      <c r="E13" s="120"/>
      <c r="F13" s="118"/>
      <c r="G13" s="118"/>
      <c r="H13" s="120"/>
      <c r="I13" s="120"/>
      <c r="J13" s="120"/>
      <c r="K13" s="120"/>
      <c r="L13" s="120"/>
      <c r="M13" s="120"/>
      <c r="N13" s="118"/>
      <c r="O13" s="118"/>
    </row>
    <row r="14" spans="1:15" ht="16.5" customHeight="1">
      <c r="A14" s="118"/>
      <c r="B14" s="120" t="s">
        <v>15</v>
      </c>
      <c r="C14" s="120" t="s">
        <v>19</v>
      </c>
      <c r="D14" s="120"/>
      <c r="E14" s="120"/>
      <c r="F14" s="118"/>
      <c r="G14" s="118"/>
      <c r="H14" s="118"/>
      <c r="I14" s="118"/>
      <c r="J14" s="118"/>
      <c r="K14" s="118"/>
      <c r="L14" s="118"/>
      <c r="M14" s="118"/>
      <c r="N14" s="118"/>
      <c r="O14" s="118"/>
    </row>
    <row r="15" spans="1:15" ht="16.5" customHeight="1">
      <c r="A15" s="118"/>
      <c r="B15" s="120"/>
      <c r="C15" s="120"/>
      <c r="D15" s="120"/>
      <c r="E15" s="120"/>
      <c r="F15" s="118"/>
      <c r="G15" s="118"/>
      <c r="H15" s="118"/>
      <c r="I15" s="118"/>
      <c r="J15" s="118"/>
      <c r="K15" s="118"/>
      <c r="L15" s="118"/>
      <c r="M15" s="118"/>
      <c r="N15" s="118"/>
      <c r="O15" s="118"/>
    </row>
    <row r="16" spans="1:15" ht="16.5" customHeight="1">
      <c r="A16" s="118"/>
      <c r="B16" s="120" t="s">
        <v>16</v>
      </c>
      <c r="C16" s="120" t="s">
        <v>20</v>
      </c>
      <c r="D16" s="120"/>
      <c r="E16" s="120"/>
      <c r="F16" s="121"/>
      <c r="G16" s="118"/>
      <c r="H16" s="118"/>
      <c r="I16" s="118"/>
      <c r="J16" s="118"/>
      <c r="K16" s="118"/>
      <c r="L16" s="118"/>
      <c r="M16" s="118"/>
      <c r="N16" s="118"/>
      <c r="O16" s="118"/>
    </row>
    <row r="17" spans="1:16" ht="16.5" customHeight="1">
      <c r="A17" s="118"/>
      <c r="B17" s="120"/>
      <c r="C17" s="120"/>
      <c r="D17" s="120"/>
      <c r="E17" s="120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22"/>
    </row>
    <row r="18" spans="1:16" ht="16.5" customHeight="1">
      <c r="A18" s="118"/>
      <c r="B18" s="120" t="s">
        <v>98</v>
      </c>
      <c r="C18" s="120" t="s">
        <v>131</v>
      </c>
      <c r="D18" s="120"/>
      <c r="E18" s="120"/>
      <c r="F18" s="118"/>
      <c r="G18" s="118"/>
      <c r="H18" s="118"/>
      <c r="I18" s="121"/>
      <c r="J18" s="118"/>
      <c r="K18" s="118"/>
      <c r="L18" s="118"/>
      <c r="M18" s="118"/>
      <c r="N18" s="118"/>
      <c r="O18" s="118"/>
      <c r="P18" s="122"/>
    </row>
    <row r="19" spans="1:16" ht="16.5" customHeight="1">
      <c r="A19" s="122"/>
      <c r="B19" s="120"/>
      <c r="C19" s="120"/>
      <c r="D19" s="120"/>
      <c r="E19" s="120"/>
      <c r="F19" s="118"/>
      <c r="G19" s="118"/>
      <c r="H19" s="118"/>
      <c r="I19" s="121"/>
      <c r="J19" s="122"/>
      <c r="K19" s="122"/>
      <c r="L19" s="122"/>
      <c r="M19" s="122"/>
      <c r="N19" s="122"/>
      <c r="O19" s="122"/>
      <c r="P19" s="122"/>
    </row>
    <row r="20" spans="1:16" ht="16.5" customHeight="1">
      <c r="A20" s="122"/>
      <c r="B20" s="118"/>
      <c r="C20" s="118"/>
      <c r="D20" s="120"/>
      <c r="E20" s="120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</row>
    <row r="21" spans="1:16" ht="16.5" customHeight="1">
      <c r="A21" s="122"/>
      <c r="B21" s="120" t="s">
        <v>17</v>
      </c>
      <c r="C21" s="118"/>
      <c r="D21" s="118"/>
      <c r="E21" s="118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</row>
    <row r="22" spans="1:15" s="219" customFormat="1" ht="16.5" customHeight="1">
      <c r="A22" s="118"/>
      <c r="B22" s="120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</row>
    <row r="23" spans="1:15" s="219" customFormat="1" ht="12.75">
      <c r="A23" s="118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</row>
    <row r="24" spans="1:15" s="219" customFormat="1" ht="12.75">
      <c r="A24" s="118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</row>
    <row r="25" spans="1:15" s="219" customFormat="1" ht="12.75">
      <c r="A25" s="118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</row>
    <row r="26" spans="1:15" s="219" customFormat="1" ht="12.75">
      <c r="A26" s="118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</row>
    <row r="27" s="219" customFormat="1" ht="12.75"/>
    <row r="28" s="219" customFormat="1" ht="12.75"/>
    <row r="29" s="219" customFormat="1" ht="12.75"/>
    <row r="30" s="219" customFormat="1" ht="12.75"/>
  </sheetData>
  <sheetProtection/>
  <mergeCells count="1">
    <mergeCell ref="A1:O1"/>
  </mergeCells>
  <printOptions/>
  <pageMargins left="0.75" right="0.75" top="0.73" bottom="1" header="0.5" footer="0.5"/>
  <pageSetup fitToHeight="1" fitToWidth="1" horizontalDpi="600" verticalDpi="600" orientation="landscape" paperSize="9" scale="90" r:id="rId1"/>
  <headerFooter alignWithMargins="0">
    <oddFooter>&amp;L&amp;8Posted: &amp;D &amp;T &amp;R&amp;8Gail Bradley, Chief Judge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D20" sqref="D20"/>
    </sheetView>
  </sheetViews>
  <sheetFormatPr defaultColWidth="9.140625" defaultRowHeight="12.75"/>
  <cols>
    <col min="2" max="2" width="29.28125" style="0" customWidth="1"/>
    <col min="8" max="16" width="9.140625" style="9" customWidth="1"/>
  </cols>
  <sheetData>
    <row r="1" spans="1:17" s="28" customFormat="1" ht="72" customHeight="1">
      <c r="A1" s="235" t="s">
        <v>102</v>
      </c>
      <c r="B1" s="236"/>
      <c r="C1" s="236"/>
      <c r="D1" s="236"/>
      <c r="E1" s="236"/>
      <c r="F1" s="237"/>
      <c r="G1" s="238"/>
      <c r="H1" s="22"/>
      <c r="I1" s="22"/>
      <c r="J1" s="22"/>
      <c r="K1" s="22"/>
      <c r="L1" s="22"/>
      <c r="M1" s="22"/>
      <c r="N1" s="22"/>
      <c r="O1" s="22"/>
      <c r="P1" s="19"/>
      <c r="Q1" s="53"/>
    </row>
    <row r="2" spans="1:17" s="15" customFormat="1" ht="41.25" customHeight="1">
      <c r="A2" s="21" t="s">
        <v>6</v>
      </c>
      <c r="B2" s="15" t="s">
        <v>0</v>
      </c>
      <c r="C2" s="15" t="s">
        <v>1</v>
      </c>
      <c r="D2" s="15" t="s">
        <v>9</v>
      </c>
      <c r="E2" s="15" t="s">
        <v>2</v>
      </c>
      <c r="F2" s="15" t="s">
        <v>4</v>
      </c>
      <c r="G2" s="15" t="s">
        <v>5</v>
      </c>
      <c r="H2" s="55"/>
      <c r="I2" s="56"/>
      <c r="J2" s="56"/>
      <c r="K2" s="56"/>
      <c r="L2" s="56"/>
      <c r="M2" s="56"/>
      <c r="N2" s="56"/>
      <c r="O2" s="56"/>
      <c r="P2" s="56"/>
      <c r="Q2" s="54"/>
    </row>
    <row r="3" spans="1:17" s="4" customFormat="1" ht="9.75" customHeight="1">
      <c r="A3" s="29"/>
      <c r="B3" s="30"/>
      <c r="C3" s="29"/>
      <c r="D3" s="31"/>
      <c r="E3" s="31"/>
      <c r="F3" s="32"/>
      <c r="G3" s="32"/>
      <c r="H3" s="20"/>
      <c r="I3" s="20"/>
      <c r="J3" s="20"/>
      <c r="K3" s="20"/>
      <c r="L3" s="20"/>
      <c r="M3" s="20"/>
      <c r="N3" s="20"/>
      <c r="O3" s="20"/>
      <c r="P3" s="20"/>
      <c r="Q3" s="33"/>
    </row>
    <row r="4" spans="1:17" s="4" customFormat="1" ht="16.5" customHeight="1">
      <c r="A4" s="4">
        <v>101</v>
      </c>
      <c r="B4" s="24"/>
      <c r="F4" s="13">
        <f>SUM(C4:E4)</f>
        <v>0</v>
      </c>
      <c r="G4" s="15"/>
      <c r="H4" s="57"/>
      <c r="I4" s="20"/>
      <c r="J4" s="20"/>
      <c r="K4" s="20"/>
      <c r="L4" s="20"/>
      <c r="M4" s="20"/>
      <c r="N4" s="20"/>
      <c r="O4" s="20"/>
      <c r="P4" s="20"/>
      <c r="Q4" s="33"/>
    </row>
    <row r="5" spans="1:7" s="10" customFormat="1" ht="16.5" customHeight="1">
      <c r="A5" s="4">
        <v>102</v>
      </c>
      <c r="B5" s="24"/>
      <c r="C5" s="4"/>
      <c r="D5" s="4"/>
      <c r="E5" s="4"/>
      <c r="F5" s="13">
        <f>SUM(C5:E5)</f>
        <v>0</v>
      </c>
      <c r="G5" s="4"/>
    </row>
    <row r="6" spans="1:7" s="10" customFormat="1" ht="16.5" customHeight="1">
      <c r="A6" s="4"/>
      <c r="B6" s="5"/>
      <c r="C6" s="12"/>
      <c r="D6" s="12"/>
      <c r="E6" s="12"/>
      <c r="F6" s="13"/>
      <c r="G6" s="4"/>
    </row>
    <row r="7" spans="1:7" s="10" customFormat="1" ht="16.5" customHeight="1">
      <c r="A7" s="4"/>
      <c r="B7" s="24"/>
      <c r="C7" s="4"/>
      <c r="D7" s="4"/>
      <c r="E7" s="4"/>
      <c r="F7" s="13"/>
      <c r="G7" s="52"/>
    </row>
    <row r="8" spans="8:16" s="23" customFormat="1" ht="16.5" customHeight="1">
      <c r="H8" s="10"/>
      <c r="I8" s="10"/>
      <c r="J8" s="10"/>
      <c r="K8" s="10"/>
      <c r="L8" s="10"/>
      <c r="M8" s="10"/>
      <c r="N8" s="10"/>
      <c r="O8" s="10"/>
      <c r="P8" s="10"/>
    </row>
    <row r="9" spans="8:16" s="23" customFormat="1" ht="16.5" customHeight="1">
      <c r="H9" s="10"/>
      <c r="I9" s="10"/>
      <c r="J9" s="10"/>
      <c r="K9" s="10"/>
      <c r="L9" s="10"/>
      <c r="M9" s="10"/>
      <c r="N9" s="10"/>
      <c r="O9" s="10"/>
      <c r="P9" s="10"/>
    </row>
    <row r="10" spans="8:16" s="23" customFormat="1" ht="16.5" customHeight="1">
      <c r="H10" s="10"/>
      <c r="I10" s="10"/>
      <c r="J10" s="10"/>
      <c r="K10" s="10"/>
      <c r="L10" s="10"/>
      <c r="M10" s="10"/>
      <c r="N10" s="10"/>
      <c r="O10" s="10"/>
      <c r="P10" s="10"/>
    </row>
    <row r="11" spans="8:16" s="23" customFormat="1" ht="16.5" customHeight="1">
      <c r="H11" s="10"/>
      <c r="I11" s="10"/>
      <c r="J11" s="10"/>
      <c r="K11" s="10"/>
      <c r="L11" s="10"/>
      <c r="M11" s="10"/>
      <c r="N11" s="10"/>
      <c r="O11" s="10"/>
      <c r="P11" s="10"/>
    </row>
    <row r="12" spans="8:16" s="23" customFormat="1" ht="16.5" customHeight="1">
      <c r="H12" s="10"/>
      <c r="I12" s="10"/>
      <c r="J12" s="10"/>
      <c r="K12" s="10"/>
      <c r="L12" s="10"/>
      <c r="M12" s="10"/>
      <c r="N12" s="10"/>
      <c r="O12" s="10"/>
      <c r="P12" s="10"/>
    </row>
    <row r="13" spans="8:16" s="23" customFormat="1" ht="16.5" customHeight="1">
      <c r="H13" s="10"/>
      <c r="I13" s="10"/>
      <c r="J13" s="10"/>
      <c r="K13" s="10"/>
      <c r="L13" s="10"/>
      <c r="M13" s="10"/>
      <c r="N13" s="10"/>
      <c r="O13" s="10"/>
      <c r="P13" s="10"/>
    </row>
    <row r="14" spans="2:6" ht="16.5" customHeight="1">
      <c r="B14" s="10" t="s">
        <v>14</v>
      </c>
      <c r="C14" s="10" t="s">
        <v>18</v>
      </c>
      <c r="D14" s="9"/>
      <c r="E14" s="9"/>
      <c r="F14" s="23"/>
    </row>
    <row r="15" spans="2:6" ht="16.5" customHeight="1">
      <c r="B15" s="10"/>
      <c r="C15" s="10"/>
      <c r="D15" s="10"/>
      <c r="E15" s="10"/>
      <c r="F15" s="23"/>
    </row>
    <row r="16" spans="2:5" ht="16.5" customHeight="1">
      <c r="B16" s="10" t="s">
        <v>15</v>
      </c>
      <c r="C16" s="10" t="s">
        <v>19</v>
      </c>
      <c r="D16" s="10"/>
      <c r="E16" s="10"/>
    </row>
    <row r="17" spans="2:5" ht="16.5" customHeight="1">
      <c r="B17" s="10"/>
      <c r="C17" s="10"/>
      <c r="D17" s="10"/>
      <c r="E17" s="10"/>
    </row>
    <row r="18" spans="2:5" ht="16.5" customHeight="1">
      <c r="B18" s="10" t="s">
        <v>16</v>
      </c>
      <c r="C18" s="10" t="s">
        <v>20</v>
      </c>
      <c r="D18" s="10"/>
      <c r="E18" s="10"/>
    </row>
    <row r="19" spans="2:5" ht="16.5" customHeight="1">
      <c r="B19" s="10"/>
      <c r="C19" s="10"/>
      <c r="D19" s="10"/>
      <c r="E19" s="10"/>
    </row>
    <row r="20" spans="2:16" ht="16.5" customHeight="1">
      <c r="B20" s="10" t="s">
        <v>98</v>
      </c>
      <c r="C20" s="10" t="s">
        <v>131</v>
      </c>
      <c r="D20" s="10"/>
      <c r="E20" s="10"/>
      <c r="F20" s="9"/>
      <c r="G20" s="9"/>
      <c r="I20" s="11"/>
      <c r="J20"/>
      <c r="K20"/>
      <c r="L20"/>
      <c r="M20"/>
      <c r="N20"/>
      <c r="O20"/>
      <c r="P20"/>
    </row>
    <row r="21" spans="2:16" ht="16.5" customHeight="1">
      <c r="B21" s="10"/>
      <c r="C21" s="10"/>
      <c r="D21" s="10"/>
      <c r="E21" s="10"/>
      <c r="F21" s="9"/>
      <c r="G21" s="9"/>
      <c r="I21" s="11"/>
      <c r="J21"/>
      <c r="K21"/>
      <c r="L21"/>
      <c r="M21"/>
      <c r="N21"/>
      <c r="O21"/>
      <c r="P21"/>
    </row>
    <row r="22" spans="2:5" ht="16.5" customHeight="1">
      <c r="B22" s="9"/>
      <c r="C22" s="9"/>
      <c r="D22" s="10"/>
      <c r="E22" s="10"/>
    </row>
    <row r="23" spans="2:5" ht="16.5" customHeight="1">
      <c r="B23" s="10" t="s">
        <v>17</v>
      </c>
      <c r="C23" s="9"/>
      <c r="D23" s="9"/>
      <c r="E23" s="9"/>
    </row>
    <row r="24" spans="2:5" ht="16.5" customHeight="1">
      <c r="B24" s="10"/>
      <c r="C24" s="9"/>
      <c r="D24" s="9"/>
      <c r="E24" s="9"/>
    </row>
    <row r="25" ht="12.75">
      <c r="B25" s="2"/>
    </row>
  </sheetData>
  <sheetProtection/>
  <mergeCells count="1">
    <mergeCell ref="A1:G1"/>
  </mergeCells>
  <printOptions/>
  <pageMargins left="2.35" right="0.75" top="1" bottom="1" header="0.56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10.57421875" style="78" customWidth="1"/>
    <col min="2" max="2" width="23.421875" style="2" customWidth="1"/>
    <col min="3" max="3" width="6.8515625" style="0" customWidth="1"/>
    <col min="4" max="4" width="7.421875" style="0" customWidth="1"/>
    <col min="5" max="5" width="7.7109375" style="0" customWidth="1"/>
    <col min="6" max="6" width="8.28125" style="3" customWidth="1"/>
    <col min="7" max="7" width="7.421875" style="0" customWidth="1"/>
    <col min="8" max="8" width="7.28125" style="0" customWidth="1"/>
    <col min="9" max="9" width="7.7109375" style="0" customWidth="1"/>
    <col min="10" max="10" width="7.00390625" style="0" customWidth="1"/>
    <col min="11" max="11" width="7.28125" style="0" customWidth="1"/>
    <col min="12" max="12" width="8.421875" style="3" customWidth="1"/>
    <col min="13" max="13" width="8.140625" style="0" customWidth="1"/>
    <col min="14" max="14" width="17.7109375" style="0" customWidth="1"/>
  </cols>
  <sheetData>
    <row r="1" spans="1:14" s="1" customFormat="1" ht="51.75" customHeight="1" thickBot="1">
      <c r="A1" s="239" t="s">
        <v>166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1"/>
      <c r="N1" s="40"/>
    </row>
    <row r="2" spans="1:14" s="151" customFormat="1" ht="41.25" customHeight="1" thickBot="1">
      <c r="A2" s="199" t="s">
        <v>6</v>
      </c>
      <c r="B2" s="200" t="s">
        <v>0</v>
      </c>
      <c r="C2" s="174" t="s">
        <v>92</v>
      </c>
      <c r="D2" s="147" t="s">
        <v>170</v>
      </c>
      <c r="E2" s="149" t="s">
        <v>93</v>
      </c>
      <c r="F2" s="206" t="s">
        <v>94</v>
      </c>
      <c r="G2" s="174" t="s">
        <v>95</v>
      </c>
      <c r="H2" s="149" t="s">
        <v>171</v>
      </c>
      <c r="I2" s="206" t="s">
        <v>94</v>
      </c>
      <c r="J2" s="174" t="s">
        <v>96</v>
      </c>
      <c r="K2" s="149" t="s">
        <v>97</v>
      </c>
      <c r="L2" s="201" t="s">
        <v>4</v>
      </c>
      <c r="M2" s="145" t="s">
        <v>5</v>
      </c>
      <c r="N2" s="202"/>
    </row>
    <row r="3" spans="1:14" s="4" customFormat="1" ht="15.75">
      <c r="A3" s="193">
        <v>901</v>
      </c>
      <c r="B3" s="194" t="s">
        <v>83</v>
      </c>
      <c r="C3" s="195">
        <f>(6.6+(5.8+6)/2)/2</f>
        <v>6.25</v>
      </c>
      <c r="D3" s="195">
        <v>3.92</v>
      </c>
      <c r="E3" s="203">
        <f>(6.8+(5.5+5.7)/2)/2</f>
        <v>6.199999999999999</v>
      </c>
      <c r="F3" s="197">
        <f>C3+D3+E3</f>
        <v>16.369999999999997</v>
      </c>
      <c r="G3" s="195">
        <f>(6.9+(6.8+6.8)/2)/2</f>
        <v>6.85</v>
      </c>
      <c r="H3" s="203">
        <v>5.65</v>
      </c>
      <c r="I3" s="197">
        <f>F3+G3+H3</f>
        <v>28.869999999999997</v>
      </c>
      <c r="J3" s="195">
        <f>(6.5+(6.2+6.2)/2)/2</f>
        <v>6.35</v>
      </c>
      <c r="K3" s="196">
        <f>(5.7+(5.2+5.4)/2)/2</f>
        <v>5.5</v>
      </c>
      <c r="L3" s="197">
        <f>I3+J3+K3</f>
        <v>40.72</v>
      </c>
      <c r="M3" s="198">
        <v>1</v>
      </c>
      <c r="N3" s="33"/>
    </row>
    <row r="4" spans="1:14" s="4" customFormat="1" ht="15.75">
      <c r="A4" s="191">
        <v>902</v>
      </c>
      <c r="B4" s="114" t="s">
        <v>161</v>
      </c>
      <c r="C4" s="77">
        <f>(1.9+(2.5+2)/2)/2</f>
        <v>2.075</v>
      </c>
      <c r="D4" s="77">
        <v>2.04</v>
      </c>
      <c r="E4" s="204">
        <f>(1.8+(2+1.9)/2)/2</f>
        <v>1.875</v>
      </c>
      <c r="F4" s="189">
        <f>C4+D4+E4</f>
        <v>5.99</v>
      </c>
      <c r="G4" s="77">
        <f>(2.1+(2.7+2.3)/2)/2</f>
        <v>2.3</v>
      </c>
      <c r="H4" s="204">
        <v>2.04</v>
      </c>
      <c r="I4" s="189">
        <f>F4+G4+H4</f>
        <v>10.329999999999998</v>
      </c>
      <c r="J4" s="77">
        <f>(1.6+(2.4+2)/2)/2</f>
        <v>1.9000000000000001</v>
      </c>
      <c r="K4" s="52">
        <f>(0.8+(1.7+1.9)/2)/2</f>
        <v>1.2999999999999998</v>
      </c>
      <c r="L4" s="197">
        <f>I4+J4+K4</f>
        <v>13.529999999999998</v>
      </c>
      <c r="M4" s="100">
        <v>2</v>
      </c>
      <c r="N4" s="33"/>
    </row>
    <row r="5" spans="1:14" s="4" customFormat="1" ht="16.5" thickBot="1">
      <c r="A5" s="192">
        <v>903</v>
      </c>
      <c r="B5" s="115" t="s">
        <v>165</v>
      </c>
      <c r="C5" s="188">
        <f>(1.1+(0.8+0.8)/2)/2</f>
        <v>0.9500000000000001</v>
      </c>
      <c r="D5" s="188">
        <v>0.55</v>
      </c>
      <c r="E5" s="205">
        <f>(0.9+(1+0.8)/2)/2</f>
        <v>0.9</v>
      </c>
      <c r="F5" s="190">
        <f>C5+D5+E5</f>
        <v>2.4</v>
      </c>
      <c r="G5" s="188">
        <f>(0.6+(0.7+0.7)/2)/2</f>
        <v>0.6499999999999999</v>
      </c>
      <c r="H5" s="205">
        <v>0.55</v>
      </c>
      <c r="I5" s="190">
        <f>F5+G5+H5</f>
        <v>3.5999999999999996</v>
      </c>
      <c r="J5" s="188">
        <f>(1+(1+0.5)/2)/2</f>
        <v>0.875</v>
      </c>
      <c r="K5" s="205">
        <f>(0.4+(0.6+0.4)/2)/2</f>
        <v>0.45</v>
      </c>
      <c r="L5" s="190">
        <f>I5+J5+K5</f>
        <v>4.925</v>
      </c>
      <c r="M5" s="101">
        <v>3</v>
      </c>
      <c r="N5" s="33"/>
    </row>
    <row r="6" spans="1:14" s="4" customFormat="1" ht="15.75">
      <c r="A6" s="128"/>
      <c r="B6" s="128"/>
      <c r="C6" s="181"/>
      <c r="D6" s="181"/>
      <c r="E6" s="181"/>
      <c r="F6" s="187"/>
      <c r="G6" s="181"/>
      <c r="H6" s="127"/>
      <c r="I6" s="187"/>
      <c r="J6" s="127"/>
      <c r="K6" s="127"/>
      <c r="L6" s="187"/>
      <c r="M6" s="127"/>
      <c r="N6" s="33"/>
    </row>
    <row r="7" spans="1:14" s="4" customFormat="1" ht="15.75">
      <c r="A7" s="128"/>
      <c r="B7" s="128"/>
      <c r="C7" s="181"/>
      <c r="D7" s="181"/>
      <c r="E7" s="181"/>
      <c r="F7" s="187"/>
      <c r="G7" s="181"/>
      <c r="H7" s="127"/>
      <c r="I7" s="187"/>
      <c r="J7" s="127"/>
      <c r="K7" s="127"/>
      <c r="L7" s="187"/>
      <c r="M7" s="127"/>
      <c r="N7" s="33"/>
    </row>
    <row r="8" spans="1:14" s="4" customFormat="1" ht="15.75">
      <c r="A8" s="128"/>
      <c r="B8" s="128"/>
      <c r="C8" s="181"/>
      <c r="D8" s="181"/>
      <c r="E8" s="181"/>
      <c r="F8" s="187"/>
      <c r="G8" s="181"/>
      <c r="H8" s="127"/>
      <c r="I8" s="187"/>
      <c r="J8" s="127"/>
      <c r="K8" s="127"/>
      <c r="L8" s="187"/>
      <c r="M8" s="127"/>
      <c r="N8" s="33"/>
    </row>
    <row r="9" spans="1:14" s="4" customFormat="1" ht="15.75">
      <c r="A9" s="128"/>
      <c r="B9" s="128"/>
      <c r="C9" s="181"/>
      <c r="D9" s="181"/>
      <c r="E9" s="181"/>
      <c r="F9" s="187"/>
      <c r="G9" s="181"/>
      <c r="H9" s="127"/>
      <c r="I9" s="127"/>
      <c r="J9" s="127"/>
      <c r="K9" s="127"/>
      <c r="L9" s="187"/>
      <c r="M9" s="127"/>
      <c r="N9" s="33"/>
    </row>
    <row r="10" spans="1:14" s="4" customFormat="1" ht="15.75">
      <c r="A10" s="128"/>
      <c r="B10" s="128"/>
      <c r="C10" s="181"/>
      <c r="D10" s="181"/>
      <c r="E10" s="181"/>
      <c r="F10" s="187"/>
      <c r="G10" s="181"/>
      <c r="H10" s="127"/>
      <c r="I10" s="127"/>
      <c r="J10" s="127"/>
      <c r="K10" s="127"/>
      <c r="L10" s="187"/>
      <c r="M10" s="127"/>
      <c r="N10" s="33"/>
    </row>
    <row r="11" spans="1:14" s="4" customFormat="1" ht="15.75">
      <c r="A11" s="128"/>
      <c r="B11" s="128"/>
      <c r="C11" s="181"/>
      <c r="D11" s="181"/>
      <c r="E11" s="181"/>
      <c r="F11" s="187"/>
      <c r="G11" s="181"/>
      <c r="H11" s="127"/>
      <c r="I11" s="127"/>
      <c r="J11" s="127"/>
      <c r="K11" s="127"/>
      <c r="L11" s="187"/>
      <c r="M11" s="127"/>
      <c r="N11" s="33"/>
    </row>
    <row r="12" spans="1:13" ht="12.75">
      <c r="A12" s="186"/>
      <c r="B12" s="123" t="s">
        <v>14</v>
      </c>
      <c r="C12" s="123" t="s">
        <v>18</v>
      </c>
      <c r="D12" s="123"/>
      <c r="E12" s="123"/>
      <c r="F12" s="121"/>
      <c r="G12" s="118"/>
      <c r="H12" s="118"/>
      <c r="I12" s="118"/>
      <c r="J12" s="118"/>
      <c r="K12" s="118"/>
      <c r="L12" s="121"/>
      <c r="M12" s="118"/>
    </row>
    <row r="13" spans="1:13" ht="12.75">
      <c r="A13" s="186"/>
      <c r="B13" s="123"/>
      <c r="C13" s="123"/>
      <c r="D13" s="123"/>
      <c r="E13" s="123"/>
      <c r="F13" s="121"/>
      <c r="G13" s="118"/>
      <c r="H13" s="118"/>
      <c r="I13" s="118"/>
      <c r="J13" s="118"/>
      <c r="K13" s="118"/>
      <c r="L13" s="121"/>
      <c r="M13" s="118"/>
    </row>
    <row r="14" spans="1:13" ht="12.75">
      <c r="A14" s="186"/>
      <c r="B14" s="123" t="s">
        <v>15</v>
      </c>
      <c r="C14" s="123" t="s">
        <v>82</v>
      </c>
      <c r="D14" s="123"/>
      <c r="E14" s="123"/>
      <c r="F14" s="121"/>
      <c r="G14" s="118"/>
      <c r="H14" s="118"/>
      <c r="I14" s="118"/>
      <c r="J14" s="118"/>
      <c r="K14" s="118"/>
      <c r="L14" s="121"/>
      <c r="M14" s="118"/>
    </row>
    <row r="15" spans="1:13" ht="12.75">
      <c r="A15" s="186"/>
      <c r="B15" s="123"/>
      <c r="C15" s="123"/>
      <c r="D15" s="123"/>
      <c r="E15" s="123"/>
      <c r="F15" s="121"/>
      <c r="G15" s="118"/>
      <c r="H15" s="118"/>
      <c r="I15" s="118"/>
      <c r="J15" s="118"/>
      <c r="K15" s="118"/>
      <c r="L15" s="121"/>
      <c r="M15" s="118"/>
    </row>
    <row r="16" spans="1:13" ht="12.75">
      <c r="A16" s="186"/>
      <c r="B16" s="123" t="s">
        <v>16</v>
      </c>
      <c r="C16" s="123" t="s">
        <v>20</v>
      </c>
      <c r="D16" s="123"/>
      <c r="E16" s="123"/>
      <c r="F16" s="121"/>
      <c r="G16" s="118"/>
      <c r="H16" s="118"/>
      <c r="I16" s="118"/>
      <c r="J16" s="118"/>
      <c r="K16" s="118"/>
      <c r="L16" s="121"/>
      <c r="M16" s="118"/>
    </row>
    <row r="17" spans="1:13" ht="12.75">
      <c r="A17" s="186"/>
      <c r="B17" s="123"/>
      <c r="C17" s="123"/>
      <c r="D17" s="123"/>
      <c r="E17" s="123"/>
      <c r="F17" s="121"/>
      <c r="G17" s="118"/>
      <c r="H17" s="118"/>
      <c r="I17" s="118"/>
      <c r="J17" s="118"/>
      <c r="K17" s="118"/>
      <c r="L17" s="121"/>
      <c r="M17" s="118"/>
    </row>
    <row r="18" spans="1:13" ht="12.75">
      <c r="A18" s="186"/>
      <c r="B18" s="123" t="s">
        <v>98</v>
      </c>
      <c r="C18" s="123" t="s">
        <v>131</v>
      </c>
      <c r="D18" s="123"/>
      <c r="E18" s="123"/>
      <c r="F18" s="121"/>
      <c r="G18" s="118"/>
      <c r="H18" s="118"/>
      <c r="I18" s="118"/>
      <c r="J18" s="118"/>
      <c r="K18" s="118"/>
      <c r="L18" s="121"/>
      <c r="M18" s="118"/>
    </row>
    <row r="19" spans="1:13" ht="16.5" customHeight="1">
      <c r="A19" s="118"/>
      <c r="B19" s="120"/>
      <c r="C19" s="120"/>
      <c r="D19" s="120"/>
      <c r="E19" s="118"/>
      <c r="F19" s="121"/>
      <c r="G19" s="118"/>
      <c r="H19" s="118"/>
      <c r="I19" s="118"/>
      <c r="J19" s="118"/>
      <c r="K19" s="118"/>
      <c r="L19" s="118"/>
      <c r="M19" s="118"/>
    </row>
    <row r="20" spans="1:13" ht="12.75">
      <c r="A20" s="186"/>
      <c r="B20" s="123"/>
      <c r="C20" s="123"/>
      <c r="D20" s="123"/>
      <c r="E20" s="123"/>
      <c r="F20" s="121"/>
      <c r="G20" s="118"/>
      <c r="H20" s="118"/>
      <c r="I20" s="118"/>
      <c r="J20" s="118"/>
      <c r="K20" s="118"/>
      <c r="L20" s="121"/>
      <c r="M20" s="118"/>
    </row>
    <row r="21" spans="1:13" ht="12.75">
      <c r="A21" s="186"/>
      <c r="B21" s="123" t="s">
        <v>17</v>
      </c>
      <c r="C21" s="123"/>
      <c r="D21" s="123"/>
      <c r="E21" s="123"/>
      <c r="F21" s="121"/>
      <c r="G21" s="118"/>
      <c r="H21" s="118"/>
      <c r="I21" s="118"/>
      <c r="J21" s="118"/>
      <c r="K21" s="118"/>
      <c r="L21" s="121"/>
      <c r="M21" s="118"/>
    </row>
    <row r="22" spans="1:13" ht="12.75">
      <c r="A22" s="186"/>
      <c r="B22" s="118"/>
      <c r="C22" s="118"/>
      <c r="D22" s="118"/>
      <c r="E22" s="118"/>
      <c r="F22" s="121"/>
      <c r="G22" s="118"/>
      <c r="H22" s="118"/>
      <c r="I22" s="118"/>
      <c r="J22" s="118"/>
      <c r="K22" s="118"/>
      <c r="L22" s="121"/>
      <c r="M22" s="118"/>
    </row>
    <row r="23" ht="12.75">
      <c r="B23" s="79"/>
    </row>
  </sheetData>
  <sheetProtection/>
  <mergeCells count="1">
    <mergeCell ref="A1:M1"/>
  </mergeCells>
  <printOptions/>
  <pageMargins left="1.38" right="0.37" top="1" bottom="1" header="0.5" footer="0.5"/>
  <pageSetup horizontalDpi="600" verticalDpi="600" orientation="landscape" paperSize="9" r:id="rId1"/>
  <headerFooter alignWithMargins="0">
    <oddFooter>&amp;L&amp;8Posted: &amp;D &amp;T &amp;R&amp;8Gail Bradley, Chief Judge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A1">
      <selection activeCell="C6" sqref="C6"/>
    </sheetView>
  </sheetViews>
  <sheetFormatPr defaultColWidth="9.140625" defaultRowHeight="12.75"/>
  <cols>
    <col min="1" max="1" width="10.57421875" style="78" customWidth="1"/>
    <col min="2" max="2" width="23.421875" style="2" customWidth="1"/>
    <col min="3" max="3" width="6.8515625" style="0" customWidth="1"/>
    <col min="4" max="4" width="7.421875" style="0" customWidth="1"/>
    <col min="5" max="5" width="7.7109375" style="0" customWidth="1"/>
    <col min="6" max="6" width="8.28125" style="3" customWidth="1"/>
    <col min="7" max="7" width="7.421875" style="0" customWidth="1"/>
    <col min="8" max="8" width="7.28125" style="0" customWidth="1"/>
    <col min="9" max="9" width="7.7109375" style="0" customWidth="1"/>
    <col min="10" max="10" width="7.00390625" style="0" customWidth="1"/>
    <col min="11" max="11" width="7.28125" style="0" customWidth="1"/>
    <col min="12" max="12" width="8.421875" style="3" customWidth="1"/>
    <col min="13" max="13" width="8.140625" style="0" customWidth="1"/>
    <col min="14" max="14" width="17.7109375" style="0" customWidth="1"/>
  </cols>
  <sheetData>
    <row r="1" spans="1:15" s="1" customFormat="1" ht="51.75" customHeight="1" thickBot="1">
      <c r="A1" s="231" t="s">
        <v>188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20"/>
      <c r="O1" s="40"/>
    </row>
    <row r="2" spans="1:15" s="151" customFormat="1" ht="41.25" customHeight="1" thickBot="1">
      <c r="A2" s="199" t="s">
        <v>6</v>
      </c>
      <c r="B2" s="200" t="s">
        <v>0</v>
      </c>
      <c r="C2" s="174" t="s">
        <v>92</v>
      </c>
      <c r="D2" s="147" t="s">
        <v>170</v>
      </c>
      <c r="E2" s="149" t="s">
        <v>93</v>
      </c>
      <c r="F2" s="206" t="s">
        <v>94</v>
      </c>
      <c r="G2" s="174" t="s">
        <v>95</v>
      </c>
      <c r="H2" s="149" t="s">
        <v>171</v>
      </c>
      <c r="I2" s="206" t="s">
        <v>94</v>
      </c>
      <c r="J2" s="174" t="s">
        <v>96</v>
      </c>
      <c r="K2" s="149" t="s">
        <v>97</v>
      </c>
      <c r="L2" s="201" t="s">
        <v>4</v>
      </c>
      <c r="M2" s="145" t="s">
        <v>5</v>
      </c>
      <c r="N2" s="221"/>
      <c r="O2" s="150"/>
    </row>
    <row r="3" spans="1:15" s="4" customFormat="1" ht="15.75">
      <c r="A3" s="193">
        <v>951</v>
      </c>
      <c r="B3" s="194" t="s">
        <v>206</v>
      </c>
      <c r="C3" s="195"/>
      <c r="D3" s="195"/>
      <c r="E3" s="203"/>
      <c r="F3" s="197">
        <f>C3+D3+E3</f>
        <v>0</v>
      </c>
      <c r="G3" s="195"/>
      <c r="H3" s="203"/>
      <c r="I3" s="197">
        <f>F3+G3+H3</f>
        <v>0</v>
      </c>
      <c r="J3" s="195"/>
      <c r="K3" s="196"/>
      <c r="L3" s="197">
        <f>I3+J3+K3</f>
        <v>0</v>
      </c>
      <c r="M3" s="198">
        <v>1</v>
      </c>
      <c r="N3" s="127"/>
      <c r="O3" s="33"/>
    </row>
    <row r="4" spans="1:15" s="4" customFormat="1" ht="15.75">
      <c r="A4" s="191">
        <v>952</v>
      </c>
      <c r="B4" s="114" t="s">
        <v>208</v>
      </c>
      <c r="C4" s="77"/>
      <c r="D4" s="77"/>
      <c r="E4" s="204"/>
      <c r="F4" s="189">
        <f>C4+D4+E4</f>
        <v>0</v>
      </c>
      <c r="G4" s="77"/>
      <c r="H4" s="204"/>
      <c r="I4" s="189">
        <f>F4+G4+H4</f>
        <v>0</v>
      </c>
      <c r="J4" s="77"/>
      <c r="K4" s="52"/>
      <c r="L4" s="197">
        <f>I4+J4+K4</f>
        <v>0</v>
      </c>
      <c r="M4" s="100">
        <v>2</v>
      </c>
      <c r="N4" s="127"/>
      <c r="O4" s="33"/>
    </row>
    <row r="5" spans="1:15" s="4" customFormat="1" ht="16.5" thickBot="1">
      <c r="A5" s="192">
        <v>953</v>
      </c>
      <c r="B5" s="115" t="s">
        <v>207</v>
      </c>
      <c r="C5" s="188">
        <v>1.4</v>
      </c>
      <c r="D5" s="188"/>
      <c r="E5" s="205"/>
      <c r="F5" s="190">
        <f>C5+D5+E5</f>
        <v>1.4</v>
      </c>
      <c r="G5" s="188"/>
      <c r="H5" s="205"/>
      <c r="I5" s="190">
        <f>F5+G5+H5</f>
        <v>1.4</v>
      </c>
      <c r="J5" s="188"/>
      <c r="K5" s="205"/>
      <c r="L5" s="190">
        <f>I5+J5+K5</f>
        <v>1.4</v>
      </c>
      <c r="M5" s="101">
        <v>3</v>
      </c>
      <c r="N5" s="127"/>
      <c r="O5" s="33"/>
    </row>
    <row r="6" spans="1:15" s="4" customFormat="1" ht="15.75">
      <c r="A6" s="128"/>
      <c r="B6" s="128"/>
      <c r="C6" s="181"/>
      <c r="D6" s="181"/>
      <c r="E6" s="181"/>
      <c r="F6" s="187"/>
      <c r="G6" s="181"/>
      <c r="H6" s="127"/>
      <c r="I6" s="187"/>
      <c r="J6" s="127"/>
      <c r="K6" s="127"/>
      <c r="L6" s="187"/>
      <c r="M6" s="127"/>
      <c r="N6" s="127"/>
      <c r="O6" s="33"/>
    </row>
    <row r="7" spans="1:15" s="4" customFormat="1" ht="15.75">
      <c r="A7" s="128"/>
      <c r="B7" s="128"/>
      <c r="C7" s="181"/>
      <c r="D7" s="181"/>
      <c r="E7" s="181"/>
      <c r="F7" s="187"/>
      <c r="G7" s="181"/>
      <c r="H7" s="127"/>
      <c r="I7" s="187"/>
      <c r="J7" s="127"/>
      <c r="K7" s="127"/>
      <c r="L7" s="187"/>
      <c r="M7" s="127"/>
      <c r="N7" s="127"/>
      <c r="O7" s="33"/>
    </row>
    <row r="8" spans="1:15" s="4" customFormat="1" ht="15.75">
      <c r="A8" s="128"/>
      <c r="B8" s="128"/>
      <c r="C8" s="181"/>
      <c r="D8" s="181"/>
      <c r="E8" s="181"/>
      <c r="F8" s="187"/>
      <c r="G8" s="181"/>
      <c r="H8" s="127"/>
      <c r="I8" s="187"/>
      <c r="J8" s="127"/>
      <c r="K8" s="127"/>
      <c r="L8" s="187"/>
      <c r="M8" s="127"/>
      <c r="N8" s="127"/>
      <c r="O8" s="33"/>
    </row>
    <row r="9" spans="1:15" s="4" customFormat="1" ht="15.75">
      <c r="A9" s="128"/>
      <c r="B9" s="128"/>
      <c r="C9" s="181"/>
      <c r="D9" s="181"/>
      <c r="E9" s="181"/>
      <c r="F9" s="187"/>
      <c r="G9" s="181"/>
      <c r="H9" s="127"/>
      <c r="I9" s="127"/>
      <c r="J9" s="127"/>
      <c r="K9" s="127"/>
      <c r="L9" s="187"/>
      <c r="M9" s="127"/>
      <c r="N9" s="127"/>
      <c r="O9" s="33"/>
    </row>
    <row r="10" spans="1:15" s="4" customFormat="1" ht="15.75">
      <c r="A10" s="128"/>
      <c r="B10" s="128"/>
      <c r="C10" s="181"/>
      <c r="D10" s="181"/>
      <c r="E10" s="181"/>
      <c r="F10" s="187"/>
      <c r="G10" s="181"/>
      <c r="H10" s="127"/>
      <c r="I10" s="127"/>
      <c r="J10" s="127"/>
      <c r="K10" s="127"/>
      <c r="L10" s="187"/>
      <c r="M10" s="127"/>
      <c r="N10" s="127"/>
      <c r="O10" s="33"/>
    </row>
    <row r="11" spans="1:15" s="4" customFormat="1" ht="15.75">
      <c r="A11" s="128"/>
      <c r="B11" s="128"/>
      <c r="C11" s="181"/>
      <c r="D11" s="181"/>
      <c r="E11" s="181"/>
      <c r="F11" s="187"/>
      <c r="G11" s="181"/>
      <c r="H11" s="127"/>
      <c r="I11" s="127"/>
      <c r="J11" s="127"/>
      <c r="K11" s="127"/>
      <c r="L11" s="187"/>
      <c r="M11" s="127"/>
      <c r="N11" s="127"/>
      <c r="O11" s="33"/>
    </row>
    <row r="12" spans="1:14" ht="12.75">
      <c r="A12" s="186"/>
      <c r="B12" s="123" t="s">
        <v>14</v>
      </c>
      <c r="C12" s="123" t="s">
        <v>18</v>
      </c>
      <c r="D12" s="123"/>
      <c r="E12" s="123"/>
      <c r="F12" s="121"/>
      <c r="G12" s="118"/>
      <c r="H12" s="118"/>
      <c r="I12" s="118"/>
      <c r="J12" s="118"/>
      <c r="K12" s="118"/>
      <c r="L12" s="121"/>
      <c r="M12" s="118"/>
      <c r="N12" s="118"/>
    </row>
    <row r="13" spans="1:14" ht="12.75">
      <c r="A13" s="186"/>
      <c r="B13" s="123"/>
      <c r="C13" s="123"/>
      <c r="D13" s="123"/>
      <c r="E13" s="123"/>
      <c r="F13" s="121"/>
      <c r="G13" s="118"/>
      <c r="H13" s="118"/>
      <c r="I13" s="118"/>
      <c r="J13" s="118"/>
      <c r="K13" s="118"/>
      <c r="L13" s="121"/>
      <c r="M13" s="118"/>
      <c r="N13" s="118"/>
    </row>
    <row r="14" spans="1:14" ht="12.75">
      <c r="A14" s="186"/>
      <c r="B14" s="123" t="s">
        <v>15</v>
      </c>
      <c r="C14" s="123" t="s">
        <v>82</v>
      </c>
      <c r="D14" s="123"/>
      <c r="E14" s="123"/>
      <c r="F14" s="121"/>
      <c r="G14" s="118"/>
      <c r="H14" s="118"/>
      <c r="I14" s="118"/>
      <c r="J14" s="118"/>
      <c r="K14" s="118"/>
      <c r="L14" s="121"/>
      <c r="M14" s="118"/>
      <c r="N14" s="118"/>
    </row>
    <row r="15" spans="1:14" ht="12.75">
      <c r="A15" s="186"/>
      <c r="B15" s="123"/>
      <c r="C15" s="123"/>
      <c r="D15" s="123"/>
      <c r="E15" s="123"/>
      <c r="F15" s="121"/>
      <c r="G15" s="118"/>
      <c r="H15" s="118"/>
      <c r="I15" s="118"/>
      <c r="J15" s="118"/>
      <c r="K15" s="118"/>
      <c r="L15" s="121"/>
      <c r="M15" s="118"/>
      <c r="N15" s="118"/>
    </row>
    <row r="16" spans="1:14" ht="12.75">
      <c r="A16" s="186"/>
      <c r="B16" s="123" t="s">
        <v>16</v>
      </c>
      <c r="C16" s="123" t="s">
        <v>20</v>
      </c>
      <c r="D16" s="123"/>
      <c r="E16" s="123"/>
      <c r="F16" s="121"/>
      <c r="G16" s="118"/>
      <c r="H16" s="118"/>
      <c r="I16" s="118"/>
      <c r="J16" s="118"/>
      <c r="K16" s="118"/>
      <c r="L16" s="121"/>
      <c r="M16" s="118"/>
      <c r="N16" s="118"/>
    </row>
    <row r="17" spans="1:14" ht="12.75">
      <c r="A17" s="186"/>
      <c r="B17" s="123"/>
      <c r="C17" s="123"/>
      <c r="D17" s="123"/>
      <c r="E17" s="123"/>
      <c r="F17" s="121"/>
      <c r="G17" s="118"/>
      <c r="H17" s="118"/>
      <c r="I17" s="118"/>
      <c r="J17" s="118"/>
      <c r="K17" s="118"/>
      <c r="L17" s="121"/>
      <c r="M17" s="118"/>
      <c r="N17" s="118"/>
    </row>
    <row r="18" spans="1:14" ht="12.75">
      <c r="A18" s="186"/>
      <c r="B18" s="123" t="s">
        <v>98</v>
      </c>
      <c r="C18" s="123" t="s">
        <v>131</v>
      </c>
      <c r="D18" s="123"/>
      <c r="E18" s="123"/>
      <c r="F18" s="121"/>
      <c r="G18" s="118"/>
      <c r="H18" s="118"/>
      <c r="I18" s="118"/>
      <c r="J18" s="118"/>
      <c r="K18" s="118"/>
      <c r="L18" s="121"/>
      <c r="M18" s="118"/>
      <c r="N18" s="118"/>
    </row>
    <row r="19" spans="1:14" ht="16.5" customHeight="1">
      <c r="A19" s="118"/>
      <c r="B19" s="120"/>
      <c r="C19" s="120"/>
      <c r="D19" s="120"/>
      <c r="E19" s="118"/>
      <c r="F19" s="121"/>
      <c r="G19" s="118"/>
      <c r="H19" s="118"/>
      <c r="I19" s="118"/>
      <c r="J19" s="118"/>
      <c r="K19" s="118"/>
      <c r="L19" s="118"/>
      <c r="M19" s="118"/>
      <c r="N19" s="118"/>
    </row>
    <row r="20" spans="1:14" ht="12.75">
      <c r="A20" s="186"/>
      <c r="B20" s="123"/>
      <c r="C20" s="123"/>
      <c r="D20" s="123"/>
      <c r="E20" s="123"/>
      <c r="F20" s="121"/>
      <c r="G20" s="118"/>
      <c r="H20" s="118"/>
      <c r="I20" s="118"/>
      <c r="J20" s="118"/>
      <c r="K20" s="118"/>
      <c r="L20" s="121"/>
      <c r="M20" s="118"/>
      <c r="N20" s="118"/>
    </row>
    <row r="21" spans="1:14" ht="12.75">
      <c r="A21" s="186"/>
      <c r="B21" s="123" t="s">
        <v>17</v>
      </c>
      <c r="C21" s="123"/>
      <c r="D21" s="123"/>
      <c r="E21" s="123"/>
      <c r="F21" s="121"/>
      <c r="G21" s="118"/>
      <c r="H21" s="118"/>
      <c r="I21" s="118"/>
      <c r="J21" s="118"/>
      <c r="K21" s="118"/>
      <c r="L21" s="121"/>
      <c r="M21" s="118"/>
      <c r="N21" s="118"/>
    </row>
    <row r="22" spans="1:12" s="118" customFormat="1" ht="12.75">
      <c r="A22" s="186"/>
      <c r="F22" s="121"/>
      <c r="L22" s="121"/>
    </row>
    <row r="23" spans="1:12" s="118" customFormat="1" ht="12.75">
      <c r="A23" s="186"/>
      <c r="F23" s="121"/>
      <c r="L23" s="121"/>
    </row>
    <row r="24" spans="1:12" s="118" customFormat="1" ht="12.75">
      <c r="A24" s="186"/>
      <c r="F24" s="121"/>
      <c r="L24" s="121"/>
    </row>
    <row r="25" spans="1:12" s="118" customFormat="1" ht="12.75">
      <c r="A25" s="186"/>
      <c r="F25" s="121"/>
      <c r="L25" s="121"/>
    </row>
    <row r="26" spans="1:12" s="118" customFormat="1" ht="12.75">
      <c r="A26" s="186"/>
      <c r="F26" s="121"/>
      <c r="L26" s="121"/>
    </row>
    <row r="27" spans="1:12" s="118" customFormat="1" ht="12.75">
      <c r="A27" s="186"/>
      <c r="F27" s="121"/>
      <c r="L27" s="121"/>
    </row>
    <row r="28" ht="12.75">
      <c r="B28" s="79"/>
    </row>
  </sheetData>
  <mergeCells count="1">
    <mergeCell ref="A1:M1"/>
  </mergeCells>
  <printOptions/>
  <pageMargins left="0.34" right="0.39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A1">
      <selection activeCell="M20" sqref="M20"/>
    </sheetView>
  </sheetViews>
  <sheetFormatPr defaultColWidth="9.140625" defaultRowHeight="12.75"/>
  <cols>
    <col min="1" max="1" width="8.00390625" style="0" customWidth="1"/>
    <col min="2" max="2" width="31.57421875" style="2" customWidth="1"/>
    <col min="3" max="6" width="7.7109375" style="0" customWidth="1"/>
    <col min="7" max="11" width="7.57421875" style="0" customWidth="1"/>
    <col min="12" max="14" width="8.140625" style="2" customWidth="1"/>
    <col min="15" max="15" width="8.00390625" style="2" customWidth="1"/>
    <col min="16" max="16" width="1.7109375" style="2" customWidth="1"/>
    <col min="17" max="17" width="9.421875" style="2" customWidth="1"/>
    <col min="18" max="18" width="17.7109375" style="2" customWidth="1"/>
  </cols>
  <sheetData>
    <row r="1" spans="1:19" s="1" customFormat="1" ht="54" customHeight="1">
      <c r="A1" s="243" t="s">
        <v>100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50"/>
      <c r="M1" s="50"/>
      <c r="N1" s="50"/>
      <c r="O1" s="50"/>
      <c r="P1" s="50"/>
      <c r="Q1" s="50"/>
      <c r="S1" s="40"/>
    </row>
    <row r="2" spans="1:19" s="7" customFormat="1" ht="41.25" customHeight="1">
      <c r="A2" s="6" t="s">
        <v>6</v>
      </c>
      <c r="B2" s="7" t="s">
        <v>0</v>
      </c>
      <c r="C2" s="7" t="s">
        <v>1</v>
      </c>
      <c r="E2" s="7" t="s">
        <v>9</v>
      </c>
      <c r="G2" s="7" t="s">
        <v>2</v>
      </c>
      <c r="I2" s="6" t="s">
        <v>101</v>
      </c>
      <c r="J2" s="7" t="s">
        <v>48</v>
      </c>
      <c r="K2" s="7" t="s">
        <v>5</v>
      </c>
      <c r="L2" s="6"/>
      <c r="S2" s="41"/>
    </row>
    <row r="3" spans="1:19" s="39" customFormat="1" ht="15.75" customHeight="1">
      <c r="A3" s="35"/>
      <c r="B3" s="36"/>
      <c r="C3" s="35" t="s">
        <v>74</v>
      </c>
      <c r="D3" s="35" t="s">
        <v>48</v>
      </c>
      <c r="E3" s="35" t="s">
        <v>74</v>
      </c>
      <c r="F3" s="35" t="s">
        <v>48</v>
      </c>
      <c r="G3" s="35" t="s">
        <v>74</v>
      </c>
      <c r="H3" s="35" t="s">
        <v>48</v>
      </c>
      <c r="I3" s="37"/>
      <c r="J3" s="38"/>
      <c r="K3" s="38"/>
      <c r="S3" s="42"/>
    </row>
    <row r="4" spans="2:19" s="4" customFormat="1" ht="16.5" customHeight="1">
      <c r="B4" s="5"/>
      <c r="C4" s="13"/>
      <c r="D4" s="47"/>
      <c r="E4" s="13"/>
      <c r="F4" s="47"/>
      <c r="G4" s="13"/>
      <c r="H4" s="47"/>
      <c r="I4" s="13"/>
      <c r="J4" s="49">
        <f>D4+F4+H4</f>
        <v>0</v>
      </c>
      <c r="K4" s="15"/>
      <c r="S4" s="33"/>
    </row>
    <row r="5" spans="1:19" s="8" customFormat="1" ht="16.5" customHeight="1">
      <c r="A5" s="4"/>
      <c r="B5" s="5"/>
      <c r="C5" s="13"/>
      <c r="D5" s="47"/>
      <c r="E5" s="13"/>
      <c r="F5" s="47"/>
      <c r="G5" s="13"/>
      <c r="H5" s="47"/>
      <c r="I5" s="13"/>
      <c r="J5" s="49">
        <f>D5+F5+H5</f>
        <v>0</v>
      </c>
      <c r="S5" s="43"/>
    </row>
    <row r="6" spans="2:19" s="4" customFormat="1" ht="16.5" customHeight="1">
      <c r="B6" s="5"/>
      <c r="C6" s="13"/>
      <c r="D6" s="47"/>
      <c r="E6" s="13"/>
      <c r="F6" s="47"/>
      <c r="G6" s="13"/>
      <c r="H6" s="47"/>
      <c r="I6" s="13"/>
      <c r="J6" s="49">
        <f>D6+F6+H6</f>
        <v>0</v>
      </c>
      <c r="S6" s="33"/>
    </row>
    <row r="7" spans="2:19" s="4" customFormat="1" ht="16.5" customHeight="1">
      <c r="B7" s="14"/>
      <c r="C7" s="13"/>
      <c r="D7" s="47"/>
      <c r="E7" s="13"/>
      <c r="F7" s="47"/>
      <c r="G7" s="13"/>
      <c r="H7" s="47"/>
      <c r="I7" s="13"/>
      <c r="J7" s="49">
        <f>D7+F7+H7</f>
        <v>0</v>
      </c>
      <c r="S7" s="33"/>
    </row>
    <row r="8" spans="2:18" s="9" customFormat="1" ht="16.5" customHeight="1">
      <c r="B8" s="10"/>
      <c r="D8" s="48"/>
      <c r="F8" s="48"/>
      <c r="H8" s="48"/>
      <c r="L8" s="2"/>
      <c r="M8" s="2"/>
      <c r="N8" s="2"/>
      <c r="O8" s="2"/>
      <c r="P8" s="2"/>
      <c r="Q8" s="2"/>
      <c r="R8" s="2"/>
    </row>
    <row r="9" spans="12:18" s="9" customFormat="1" ht="16.5" customHeight="1">
      <c r="L9" s="2"/>
      <c r="M9" s="2"/>
      <c r="N9" s="2"/>
      <c r="O9" s="2"/>
      <c r="P9" s="2"/>
      <c r="Q9" s="2"/>
      <c r="R9" s="2"/>
    </row>
    <row r="10" spans="12:18" s="9" customFormat="1" ht="16.5" customHeight="1">
      <c r="L10" s="2"/>
      <c r="M10" s="2"/>
      <c r="N10" s="2"/>
      <c r="O10" s="2"/>
      <c r="P10" s="2"/>
      <c r="Q10" s="2"/>
      <c r="R10" s="2"/>
    </row>
    <row r="11" spans="12:18" s="9" customFormat="1" ht="16.5" customHeight="1">
      <c r="L11" s="2"/>
      <c r="M11" s="2"/>
      <c r="N11" s="2"/>
      <c r="O11" s="2"/>
      <c r="P11" s="2"/>
      <c r="Q11" s="2"/>
      <c r="R11" s="2"/>
    </row>
    <row r="12" spans="9:18" s="9" customFormat="1" ht="16.5" customHeight="1">
      <c r="I12" s="45"/>
      <c r="L12" s="2"/>
      <c r="M12" s="2"/>
      <c r="N12" s="2"/>
      <c r="O12" s="2"/>
      <c r="P12" s="2"/>
      <c r="Q12" s="2"/>
      <c r="R12" s="2"/>
    </row>
    <row r="13" spans="2:9" ht="16.5" customHeight="1">
      <c r="B13" s="10" t="s">
        <v>14</v>
      </c>
      <c r="C13" s="10" t="s">
        <v>18</v>
      </c>
      <c r="D13" s="10"/>
      <c r="E13" s="9"/>
      <c r="F13" s="9"/>
      <c r="G13" s="9"/>
      <c r="H13" s="9"/>
      <c r="I13" s="46"/>
    </row>
    <row r="14" spans="2:9" ht="16.5" customHeight="1">
      <c r="B14" s="10"/>
      <c r="C14" s="10"/>
      <c r="D14" s="10"/>
      <c r="E14" s="10"/>
      <c r="F14" s="10"/>
      <c r="G14" s="10"/>
      <c r="H14" s="10"/>
      <c r="I14" s="46"/>
    </row>
    <row r="15" spans="2:9" ht="16.5" customHeight="1">
      <c r="B15" s="10" t="s">
        <v>15</v>
      </c>
      <c r="C15" s="10" t="s">
        <v>19</v>
      </c>
      <c r="D15" s="10"/>
      <c r="E15" s="10"/>
      <c r="F15" s="10"/>
      <c r="G15" s="10"/>
      <c r="H15" s="10"/>
      <c r="I15" s="46"/>
    </row>
    <row r="16" spans="2:8" ht="16.5" customHeight="1">
      <c r="B16" s="10"/>
      <c r="C16" s="10"/>
      <c r="D16" s="10"/>
      <c r="E16" s="10"/>
      <c r="F16" s="10"/>
      <c r="G16" s="10"/>
      <c r="H16" s="10"/>
    </row>
    <row r="17" spans="2:8" ht="16.5" customHeight="1">
      <c r="B17" s="10" t="s">
        <v>16</v>
      </c>
      <c r="C17" s="10" t="s">
        <v>20</v>
      </c>
      <c r="D17" s="10"/>
      <c r="E17" s="10"/>
      <c r="F17" s="10"/>
      <c r="G17" s="10"/>
      <c r="H17" s="10"/>
    </row>
    <row r="18" spans="2:8" ht="16.5" customHeight="1">
      <c r="B18" s="10"/>
      <c r="C18" s="10"/>
      <c r="D18" s="10"/>
      <c r="E18" s="10"/>
      <c r="F18" s="10"/>
      <c r="G18" s="10"/>
      <c r="H18" s="10"/>
    </row>
    <row r="19" spans="2:18" ht="16.5" customHeight="1">
      <c r="B19" s="10" t="s">
        <v>98</v>
      </c>
      <c r="C19" s="10" t="s">
        <v>131</v>
      </c>
      <c r="D19" s="10"/>
      <c r="E19" s="10"/>
      <c r="F19" s="9"/>
      <c r="G19" s="9"/>
      <c r="H19" s="9"/>
      <c r="I19" s="11"/>
      <c r="L19"/>
      <c r="M19"/>
      <c r="N19"/>
      <c r="O19"/>
      <c r="P19"/>
      <c r="Q19"/>
      <c r="R19"/>
    </row>
    <row r="20" spans="2:18" ht="16.5" customHeight="1">
      <c r="B20" s="10"/>
      <c r="C20" s="10"/>
      <c r="D20" s="10"/>
      <c r="E20" s="10"/>
      <c r="F20" s="9"/>
      <c r="G20" s="9"/>
      <c r="H20" s="9"/>
      <c r="I20" s="11"/>
      <c r="L20"/>
      <c r="M20"/>
      <c r="N20"/>
      <c r="O20"/>
      <c r="P20"/>
      <c r="Q20"/>
      <c r="R20"/>
    </row>
    <row r="21" spans="2:8" ht="16.5" customHeight="1">
      <c r="B21" s="9"/>
      <c r="C21" s="9"/>
      <c r="D21" s="9"/>
      <c r="E21" s="10"/>
      <c r="F21" s="10"/>
      <c r="G21" s="10"/>
      <c r="H21" s="10"/>
    </row>
    <row r="22" spans="2:8" ht="16.5" customHeight="1">
      <c r="B22" s="10" t="s">
        <v>17</v>
      </c>
      <c r="C22" s="9"/>
      <c r="D22" s="9"/>
      <c r="E22" s="9"/>
      <c r="F22" s="9"/>
      <c r="G22" s="9"/>
      <c r="H22" s="9"/>
    </row>
    <row r="23" spans="2:8" ht="16.5" customHeight="1">
      <c r="B23" s="10"/>
      <c r="C23" s="9"/>
      <c r="D23" s="9"/>
      <c r="E23" s="9"/>
      <c r="F23" s="9"/>
      <c r="G23" s="9"/>
      <c r="H23" s="9"/>
    </row>
  </sheetData>
  <sheetProtection/>
  <mergeCells count="1">
    <mergeCell ref="A1:K1"/>
  </mergeCells>
  <printOptions/>
  <pageMargins left="1.71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Results 2004 - FS</dc:title>
  <dc:subject/>
  <dc:creator>Bradley</dc:creator>
  <cp:keywords/>
  <dc:description/>
  <cp:lastModifiedBy>Kim Hardwick</cp:lastModifiedBy>
  <cp:lastPrinted>2008-03-21T23:55:26Z</cp:lastPrinted>
  <dcterms:created xsi:type="dcterms:W3CDTF">2002-12-27T01:47:29Z</dcterms:created>
  <dcterms:modified xsi:type="dcterms:W3CDTF">2008-03-27T04:24:10Z</dcterms:modified>
  <cp:category/>
  <cp:version/>
  <cp:contentType/>
  <cp:contentStatus/>
</cp:coreProperties>
</file>